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725" activeTab="2"/>
  </bookViews>
  <sheets>
    <sheet name="Příjmy" sheetId="1" r:id="rId1"/>
    <sheet name="Financování" sheetId="2" r:id="rId2"/>
    <sheet name="Výdaje" sheetId="3" r:id="rId3"/>
  </sheets>
  <definedNames/>
  <calcPr fullCalcOnLoad="1"/>
</workbook>
</file>

<file path=xl/comments3.xml><?xml version="1.0" encoding="utf-8"?>
<comments xmlns="http://schemas.openxmlformats.org/spreadsheetml/2006/main">
  <authors>
    <author>ouzel</author>
  </authors>
  <commentList>
    <comment ref="C224" authorId="0">
      <text>
        <r>
          <rPr>
            <b/>
            <sz val="9"/>
            <rFont val="Tahoma"/>
            <family val="2"/>
          </rPr>
          <t>ouzel: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<sst xmlns="http://schemas.openxmlformats.org/spreadsheetml/2006/main" count="295" uniqueCount="152">
  <si>
    <t>Daňové příjmy</t>
  </si>
  <si>
    <t>Nedaňové příjmy</t>
  </si>
  <si>
    <t>Položka</t>
  </si>
  <si>
    <t>Silnice</t>
  </si>
  <si>
    <t>Pitná voda</t>
  </si>
  <si>
    <t>Veřejné osvětlení</t>
  </si>
  <si>
    <t>Daň z přidané hodnoty</t>
  </si>
  <si>
    <t>Činnosti knihovnické</t>
  </si>
  <si>
    <t>Finanční vypořádání minulých let</t>
  </si>
  <si>
    <t>Využití volného času dětí a mládeže</t>
  </si>
  <si>
    <t>Rezerva na krizová opatření</t>
  </si>
  <si>
    <t>Oddíl, paragraf</t>
  </si>
  <si>
    <t>Daň z příjmů právnických  osob</t>
  </si>
  <si>
    <t>Daň z příjmů  fyzických osob placená plátci</t>
  </si>
  <si>
    <t>Daň z příjmů fyzických osob placená poplatníky</t>
  </si>
  <si>
    <t>Daň z příjmů  fyzických osob vybíraná srážkou</t>
  </si>
  <si>
    <t>Daň z příjmů právnických osob za obce</t>
  </si>
  <si>
    <t>Poplatek ze psů</t>
  </si>
  <si>
    <t>Správní poplatky</t>
  </si>
  <si>
    <t>Daň z hazardních her</t>
  </si>
  <si>
    <t>Daň z nemovitých věcí</t>
  </si>
  <si>
    <t>Neinvestiční přijaté transfery z všeob. pokl. správy</t>
  </si>
  <si>
    <t>Neinv.přijaté transfery ze SR v rámci souhr.dot.vztahu</t>
  </si>
  <si>
    <t>Neinvestiční přijaté transfery od krajů</t>
  </si>
  <si>
    <t>Ostatní zemědělská a potravinářská činnost</t>
  </si>
  <si>
    <t>Příjmy s poskytování služeb a výrobků</t>
  </si>
  <si>
    <t>Příjmy s pronájmu ost. nem. věcí a jejich částí</t>
  </si>
  <si>
    <t>Bytové hospodářství</t>
  </si>
  <si>
    <t>Nebytové hospodářství</t>
  </si>
  <si>
    <t>Sběr a svoz komunálních odpadů</t>
  </si>
  <si>
    <t xml:space="preserve">Příjmy z prodaného zboží </t>
  </si>
  <si>
    <t>Sběr a svoz ostatních odpadů</t>
  </si>
  <si>
    <t>Příjmy z prodeje krátk. a drobného  dlouh.maj.</t>
  </si>
  <si>
    <t>Přijaté nekapitálové přísp. a náhrady</t>
  </si>
  <si>
    <t>Činnost místní správy</t>
  </si>
  <si>
    <t>Příjmy z podílů na zisku a dividend</t>
  </si>
  <si>
    <t>PŘÍJMY CELKEM</t>
  </si>
  <si>
    <t>OBEC ŽELATOVICE</t>
  </si>
  <si>
    <t>Změna stavu krátkodob. prostř. na bankovních účt.</t>
  </si>
  <si>
    <t>Odvádění a čištění odpad. vod  a nakládání s kaly</t>
  </si>
  <si>
    <t>Ozdravování hospod. zvířat, pol.  a spec. pl. …</t>
  </si>
  <si>
    <t>Nákup ostatních služeb</t>
  </si>
  <si>
    <t>Ostatní osobní výdaje</t>
  </si>
  <si>
    <t>Nákup materiálu j.n.</t>
  </si>
  <si>
    <t>Opravy a udržování</t>
  </si>
  <si>
    <t>Budovy, haly, stavby</t>
  </si>
  <si>
    <t>Pozemky</t>
  </si>
  <si>
    <t>Pohonné hmoty a maziva</t>
  </si>
  <si>
    <t>Ostatní záležitosti pozemních komunikací</t>
  </si>
  <si>
    <t>Provoz veřejné silniční dopravy</t>
  </si>
  <si>
    <t>Dopravní obslužnost veřejnými službami</t>
  </si>
  <si>
    <t>Neinvestiční transfery cizím přísp. org.</t>
  </si>
  <si>
    <t>Odvádění a čištění odpad.vod. a naklád.s kaly</t>
  </si>
  <si>
    <t>Elektrická energie</t>
  </si>
  <si>
    <t>Úpravy drobných vodních toků</t>
  </si>
  <si>
    <t>Mateřské školy</t>
  </si>
  <si>
    <t>Neinvetiční přísp. zříz.přísp. organizacím</t>
  </si>
  <si>
    <t>První stupeň základních škol</t>
  </si>
  <si>
    <t>Knihy, učební pomůcky, tisk</t>
  </si>
  <si>
    <t>Drobný hmotný dlouhodobý majetek</t>
  </si>
  <si>
    <t>Ostatní záležitosti kultury</t>
  </si>
  <si>
    <t>Pořízení, zachování a obnova hodnot nár. hist….</t>
  </si>
  <si>
    <t>Ostatní záležitosti kultury, církví a sděl.prostř.</t>
  </si>
  <si>
    <t>Odměny za užití duševního vlastnictví</t>
  </si>
  <si>
    <t>Poštovní služby</t>
  </si>
  <si>
    <t>Nájemné</t>
  </si>
  <si>
    <t>Pohoštění</t>
  </si>
  <si>
    <t>Věcné dary</t>
  </si>
  <si>
    <t>Dary obyvatelstvu</t>
  </si>
  <si>
    <t>Sportovní zařízení ve vlastnictví obce</t>
  </si>
  <si>
    <t>Ostatní sportovní činnost</t>
  </si>
  <si>
    <t>Neinvestiční transfery spolkům</t>
  </si>
  <si>
    <t>Ostatní zájmová činnost a rekreace</t>
  </si>
  <si>
    <t>Hospice</t>
  </si>
  <si>
    <t>Neinvestiční transfery církvím a náb.spol.</t>
  </si>
  <si>
    <t>Územní plánování</t>
  </si>
  <si>
    <t>Ostatní nákupy dlouhodobého nehmot.majetku</t>
  </si>
  <si>
    <t>Platy zaměstnanců  v prac. poměru</t>
  </si>
  <si>
    <t>Povinné poj. na soc. zab.a přísp. na st. pol. zam.</t>
  </si>
  <si>
    <t>Povinné poj. na veřejné zdravotní pojištění</t>
  </si>
  <si>
    <t>Ochranné pomůcky</t>
  </si>
  <si>
    <t>Prádlo, oděv a obuv</t>
  </si>
  <si>
    <t>Neinvestiční transfery fundacím, ústavům a OPS</t>
  </si>
  <si>
    <t>Ostatní neinv. transfery veř. rozp. územní úrovně</t>
  </si>
  <si>
    <t>Sběr a svoz nebezpečných odpadů</t>
  </si>
  <si>
    <t>Nákup zboží (za účelem dalšího prodeje)</t>
  </si>
  <si>
    <t>Ostatní nákupy j.n.</t>
  </si>
  <si>
    <t>Domovy pro osoby se zdr. postižením</t>
  </si>
  <si>
    <t>Ostatní služby a činnosti v oblasti sociální péče</t>
  </si>
  <si>
    <t>Ostatní služby a činnosti v oblasti sociální prev.</t>
  </si>
  <si>
    <t>Krizová opatření</t>
  </si>
  <si>
    <t>Studená voda</t>
  </si>
  <si>
    <t>Služby školení a vzdělávání</t>
  </si>
  <si>
    <t>Zastupitelstva obcí</t>
  </si>
  <si>
    <t>Odměny členů zastupitelstva obcí a krajů</t>
  </si>
  <si>
    <t>Cestovné</t>
  </si>
  <si>
    <t>Povinné pojistné na úrazové pojištění</t>
  </si>
  <si>
    <t>Plyn</t>
  </si>
  <si>
    <t>Služby elektronických komunikací</t>
  </si>
  <si>
    <t>Konzultační, poradenské a právní služby</t>
  </si>
  <si>
    <t>Zpracování dat a služby souv. s inf. a kom. techn.</t>
  </si>
  <si>
    <t>Neinvestiční transfery obcím</t>
  </si>
  <si>
    <t>Platby daní a poplatků krajům, obcím a st.fondům</t>
  </si>
  <si>
    <t>Služby peněžních ústavů</t>
  </si>
  <si>
    <t>Obecné příjmy a výdaje z finančních operací</t>
  </si>
  <si>
    <t>Pojištění funkčně nespecifikované</t>
  </si>
  <si>
    <t>Ostatní finanční operace</t>
  </si>
  <si>
    <t>Platby daní a poplatků státnímu rozpočtu</t>
  </si>
  <si>
    <t>Vratky transferů poskytnutých z veřejných rozpočtů</t>
  </si>
  <si>
    <t>VÝDAJE CELKEM</t>
  </si>
  <si>
    <t>Přijaté transfery</t>
  </si>
  <si>
    <t>Rozdíl schválený  a návrh</t>
  </si>
  <si>
    <t>Požární ochrana - dobrovolná část</t>
  </si>
  <si>
    <t>Péče o vzhled obcí a veřejnou zeleň</t>
  </si>
  <si>
    <t>Příjmy z pronájmu pozemků</t>
  </si>
  <si>
    <t>Zdeněk Dorazil</t>
  </si>
  <si>
    <t>starosta obce</t>
  </si>
  <si>
    <t>Sejmuto:</t>
  </si>
  <si>
    <t>Ostatní nakládání s odpady</t>
  </si>
  <si>
    <t>Ostatní neinvestiční transfery ze SR</t>
  </si>
  <si>
    <t>Investiční přijaté transfery od krajů</t>
  </si>
  <si>
    <t>Požární ochrana -dobrovolná část</t>
  </si>
  <si>
    <t>Příjmy z prodeje ostatního hmotného DM</t>
  </si>
  <si>
    <t>Přijaté pojistné náhrady</t>
  </si>
  <si>
    <t>Očekávané plnění 2022</t>
  </si>
  <si>
    <t>Drobný dlouhodobý hmotný majetek</t>
  </si>
  <si>
    <t>Investiční transfery zřízeným příspěvkovým organ.</t>
  </si>
  <si>
    <t>Územní rozvoj</t>
  </si>
  <si>
    <t>Komunální služby a územní rozvoj</t>
  </si>
  <si>
    <t>Potraviny</t>
  </si>
  <si>
    <t>Domovy pro seniory</t>
  </si>
  <si>
    <t>Ostatní správa v obl. hosp.opatření pro kriz.stavy</t>
  </si>
  <si>
    <t>Ostatní neinvestiční transf.nezisk.a pod. org.</t>
  </si>
  <si>
    <t>Ostatní platy</t>
  </si>
  <si>
    <t>Ostatní povinné pojistné placené zaměstnavatelem</t>
  </si>
  <si>
    <t>Poštovné</t>
  </si>
  <si>
    <t>Léky a zdravotnický materiál</t>
  </si>
  <si>
    <t>Neinvetiční transfery zříz.přísp. organizacím</t>
  </si>
  <si>
    <t>Dopravní prostředky</t>
  </si>
  <si>
    <t>Rozpočet na rok 2023 - výdaje</t>
  </si>
  <si>
    <t>Schválený rozpočet 2022</t>
  </si>
  <si>
    <t>Rozpočet 2023</t>
  </si>
  <si>
    <t>Rozpočet na rok 2023 - financování</t>
  </si>
  <si>
    <t>Rozpočet na rok 2023 - příjmy</t>
  </si>
  <si>
    <t xml:space="preserve">Příjem z poplatku za obecní systém odpad. hosp. </t>
  </si>
  <si>
    <t>Investiční transfery spolkům</t>
  </si>
  <si>
    <t>Volby do zastupitelstev ÚZC</t>
  </si>
  <si>
    <t>Schváleno dne   . 12. 2022, usnesení č. 2</t>
  </si>
  <si>
    <t>V Želatovicích 16. 11. 2022</t>
  </si>
  <si>
    <t>Schváleno ZO Želatovice dne 15. 12. 2022, usnesení č. 2</t>
  </si>
  <si>
    <t>Vyvěšeno: 28. 12. 2022</t>
  </si>
  <si>
    <t>Neinvestiční transfery krajům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</si>
</sst>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0.0"/>
    <numFmt numFmtId="169" formatCode="_-* #,##0.000\ _K_č_-;\-* #,##0.000\ _K_č_-;_-* &quot;-&quot;??\ _K_č_-;_-@_-"/>
    <numFmt numFmtId="170" formatCode="_-* #,##0.0000\ _K_č_-;\-* #,##0.0000\ _K_č_-;_-* &quot;-&quot;??\ _K_č_-;_-@_-"/>
    <numFmt numFmtId="171" formatCode="_-* #,##0.00000\ _K_č_-;\-* #,##0.00000\ _K_č_-;_-* &quot;-&quot;??\ _K_č_-;_-@_-"/>
    <numFmt numFmtId="172" formatCode="0.000"/>
    <numFmt numFmtId="173" formatCode="#,##0.00\ _K_č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[$-405]dddd\ d\.\ mmmm\ yyyy"/>
  </numFmts>
  <fonts count="5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53"/>
      <name val="Arial CE"/>
      <family val="0"/>
    </font>
    <font>
      <sz val="9"/>
      <color indexed="8"/>
      <name val="Arial CE"/>
      <family val="0"/>
    </font>
    <font>
      <sz val="9"/>
      <color indexed="30"/>
      <name val="Arial CE"/>
      <family val="0"/>
    </font>
    <font>
      <sz val="10"/>
      <color indexed="62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FF0000"/>
      <name val="Arial CE"/>
      <family val="0"/>
    </font>
    <font>
      <sz val="9"/>
      <color theme="1"/>
      <name val="Arial CE"/>
      <family val="0"/>
    </font>
    <font>
      <sz val="9"/>
      <color rgb="FF0070C0"/>
      <name val="Arial CE"/>
      <family val="0"/>
    </font>
    <font>
      <sz val="10"/>
      <color theme="4"/>
      <name val="Arial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13" xfId="0" applyFill="1" applyBorder="1" applyAlignment="1">
      <alignment horizontal="center"/>
    </xf>
    <xf numFmtId="14" fontId="0" fillId="0" borderId="0" xfId="0" applyNumberFormat="1" applyAlignment="1">
      <alignment/>
    </xf>
    <xf numFmtId="0" fontId="7" fillId="34" borderId="14" xfId="0" applyFont="1" applyFill="1" applyBorder="1" applyAlignment="1">
      <alignment horizontal="center"/>
    </xf>
    <xf numFmtId="165" fontId="4" fillId="34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7" fillId="11" borderId="12" xfId="0" applyFont="1" applyFill="1" applyBorder="1" applyAlignment="1">
      <alignment/>
    </xf>
    <xf numFmtId="0" fontId="2" fillId="0" borderId="0" xfId="0" applyFont="1" applyAlignment="1">
      <alignment/>
    </xf>
    <xf numFmtId="0" fontId="4" fillId="34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33" borderId="24" xfId="0" applyFont="1" applyFill="1" applyBorder="1" applyAlignment="1">
      <alignment horizontal="center"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7" fillId="33" borderId="13" xfId="0" applyNumberFormat="1" applyFont="1" applyFill="1" applyBorder="1" applyAlignment="1">
      <alignment/>
    </xf>
    <xf numFmtId="165" fontId="7" fillId="11" borderId="13" xfId="34" applyFont="1" applyFill="1" applyBorder="1" applyAlignment="1">
      <alignment horizontal="center"/>
    </xf>
    <xf numFmtId="165" fontId="7" fillId="11" borderId="13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34" borderId="2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9" xfId="0" applyFont="1" applyFill="1" applyBorder="1" applyAlignment="1">
      <alignment/>
    </xf>
    <xf numFmtId="165" fontId="4" fillId="34" borderId="14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7" fillId="6" borderId="13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left" vertical="center" wrapText="1"/>
    </xf>
    <xf numFmtId="165" fontId="7" fillId="6" borderId="13" xfId="0" applyNumberFormat="1" applyFont="1" applyFill="1" applyBorder="1" applyAlignment="1">
      <alignment/>
    </xf>
    <xf numFmtId="165" fontId="4" fillId="0" borderId="11" xfId="0" applyNumberFormat="1" applyFont="1" applyBorder="1" applyAlignment="1">
      <alignment/>
    </xf>
    <xf numFmtId="0" fontId="4" fillId="6" borderId="10" xfId="0" applyFont="1" applyFill="1" applyBorder="1" applyAlignment="1">
      <alignment horizontal="center"/>
    </xf>
    <xf numFmtId="0" fontId="7" fillId="6" borderId="12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7" fillId="6" borderId="10" xfId="0" applyFont="1" applyFill="1" applyBorder="1" applyAlignment="1">
      <alignment horizontal="center"/>
    </xf>
    <xf numFmtId="165" fontId="4" fillId="0" borderId="34" xfId="0" applyNumberFormat="1" applyFont="1" applyBorder="1" applyAlignment="1">
      <alignment/>
    </xf>
    <xf numFmtId="0" fontId="7" fillId="34" borderId="23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165" fontId="4" fillId="34" borderId="35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12" xfId="0" applyFont="1" applyBorder="1" applyAlignment="1">
      <alignment/>
    </xf>
    <xf numFmtId="165" fontId="7" fillId="34" borderId="36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165" fontId="4" fillId="34" borderId="26" xfId="0" applyNumberFormat="1" applyFont="1" applyFill="1" applyBorder="1" applyAlignment="1">
      <alignment/>
    </xf>
    <xf numFmtId="165" fontId="4" fillId="34" borderId="37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165" fontId="7" fillId="34" borderId="13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165" fontId="4" fillId="34" borderId="38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165" fontId="4" fillId="34" borderId="39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165" fontId="4" fillId="34" borderId="13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4" fillId="34" borderId="40" xfId="0" applyFont="1" applyFill="1" applyBorder="1" applyAlignment="1">
      <alignment/>
    </xf>
    <xf numFmtId="165" fontId="50" fillId="0" borderId="14" xfId="0" applyNumberFormat="1" applyFont="1" applyBorder="1" applyAlignment="1">
      <alignment/>
    </xf>
    <xf numFmtId="165" fontId="7" fillId="6" borderId="33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51" fillId="0" borderId="17" xfId="0" applyFont="1" applyFill="1" applyBorder="1" applyAlignment="1">
      <alignment/>
    </xf>
    <xf numFmtId="165" fontId="4" fillId="0" borderId="24" xfId="0" applyNumberFormat="1" applyFont="1" applyBorder="1" applyAlignment="1">
      <alignment/>
    </xf>
    <xf numFmtId="165" fontId="52" fillId="34" borderId="38" xfId="0" applyNumberFormat="1" applyFont="1" applyFill="1" applyBorder="1" applyAlignment="1">
      <alignment/>
    </xf>
    <xf numFmtId="0" fontId="51" fillId="34" borderId="0" xfId="0" applyFont="1" applyFill="1" applyBorder="1" applyAlignment="1">
      <alignment/>
    </xf>
    <xf numFmtId="0" fontId="53" fillId="0" borderId="0" xfId="0" applyFont="1" applyAlignment="1">
      <alignment/>
    </xf>
    <xf numFmtId="165" fontId="51" fillId="34" borderId="38" xfId="0" applyNumberFormat="1" applyFont="1" applyFill="1" applyBorder="1" applyAlignment="1">
      <alignment/>
    </xf>
    <xf numFmtId="165" fontId="51" fillId="0" borderId="26" xfId="0" applyNumberFormat="1" applyFont="1" applyBorder="1" applyAlignment="1">
      <alignment/>
    </xf>
    <xf numFmtId="0" fontId="7" fillId="34" borderId="28" xfId="0" applyFont="1" applyFill="1" applyBorder="1" applyAlignment="1">
      <alignment horizontal="center"/>
    </xf>
    <xf numFmtId="165" fontId="7" fillId="34" borderId="28" xfId="0" applyNumberFormat="1" applyFont="1" applyFill="1" applyBorder="1" applyAlignment="1">
      <alignment/>
    </xf>
    <xf numFmtId="165" fontId="4" fillId="34" borderId="28" xfId="0" applyNumberFormat="1" applyFont="1" applyFill="1" applyBorder="1" applyAlignment="1">
      <alignment/>
    </xf>
    <xf numFmtId="0" fontId="0" fillId="34" borderId="41" xfId="0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165" fontId="7" fillId="34" borderId="23" xfId="0" applyNumberFormat="1" applyFont="1" applyFill="1" applyBorder="1" applyAlignment="1">
      <alignment/>
    </xf>
    <xf numFmtId="165" fontId="4" fillId="34" borderId="24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165" fontId="7" fillId="34" borderId="18" xfId="0" applyNumberFormat="1" applyFont="1" applyFill="1" applyBorder="1" applyAlignment="1">
      <alignment/>
    </xf>
    <xf numFmtId="0" fontId="4" fillId="6" borderId="43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7" fillId="6" borderId="40" xfId="0" applyFont="1" applyFill="1" applyBorder="1" applyAlignment="1">
      <alignment/>
    </xf>
    <xf numFmtId="165" fontId="7" fillId="6" borderId="23" xfId="0" applyNumberFormat="1" applyFont="1" applyFill="1" applyBorder="1" applyAlignment="1">
      <alignment/>
    </xf>
    <xf numFmtId="0" fontId="7" fillId="6" borderId="33" xfId="0" applyFont="1" applyFill="1" applyBorder="1" applyAlignment="1">
      <alignment horizontal="center"/>
    </xf>
    <xf numFmtId="0" fontId="7" fillId="6" borderId="44" xfId="0" applyFont="1" applyFill="1" applyBorder="1" applyAlignment="1">
      <alignment/>
    </xf>
    <xf numFmtId="0" fontId="4" fillId="34" borderId="4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36" xfId="0" applyBorder="1" applyAlignment="1">
      <alignment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7" fillId="6" borderId="25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11" borderId="33" xfId="0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165" fontId="7" fillId="34" borderId="25" xfId="0" applyNumberFormat="1" applyFont="1" applyFill="1" applyBorder="1" applyAlignment="1">
      <alignment/>
    </xf>
    <xf numFmtId="0" fontId="4" fillId="34" borderId="52" xfId="0" applyFont="1" applyFill="1" applyBorder="1" applyAlignment="1">
      <alignment/>
    </xf>
    <xf numFmtId="165" fontId="4" fillId="34" borderId="25" xfId="0" applyNumberFormat="1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11" fillId="34" borderId="0" xfId="0" applyFont="1" applyFill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65" fontId="51" fillId="0" borderId="26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DC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C98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7"/>
  <sheetViews>
    <sheetView zoomScale="90" zoomScaleNormal="90" zoomScalePageLayoutView="0" workbookViewId="0" topLeftCell="A1">
      <selection activeCell="D6" sqref="D6"/>
    </sheetView>
  </sheetViews>
  <sheetFormatPr defaultColWidth="9.00390625" defaultRowHeight="12.75" outlineLevelCol="1"/>
  <cols>
    <col min="1" max="1" width="6.75390625" style="0" customWidth="1"/>
    <col min="2" max="2" width="6.00390625" style="0" customWidth="1"/>
    <col min="3" max="3" width="40.625" style="0" customWidth="1"/>
    <col min="4" max="6" width="15.125" style="0" customWidth="1"/>
    <col min="7" max="7" width="15.125" style="0" hidden="1" customWidth="1" outlineLevel="1"/>
    <col min="8" max="8" width="9.125" style="0" customWidth="1" outlineLevel="1"/>
  </cols>
  <sheetData>
    <row r="2" spans="1:6" ht="18">
      <c r="A2" s="21" t="s">
        <v>37</v>
      </c>
      <c r="B2" s="21"/>
      <c r="C2" s="21"/>
      <c r="D2" s="156"/>
      <c r="E2" s="156"/>
      <c r="F2" s="162"/>
    </row>
    <row r="3" spans="1:7" ht="15">
      <c r="A3" s="163" t="s">
        <v>143</v>
      </c>
      <c r="B3" s="163"/>
      <c r="C3" s="163"/>
      <c r="D3" s="1"/>
      <c r="E3" s="1"/>
      <c r="F3" s="1"/>
      <c r="G3" s="1"/>
    </row>
    <row r="4" spans="1:3" ht="10.5" customHeight="1">
      <c r="A4" s="164"/>
      <c r="B4" s="164"/>
      <c r="C4" s="164"/>
    </row>
    <row r="5" spans="1:2" ht="3.75" customHeight="1" thickBot="1">
      <c r="A5" s="1"/>
      <c r="B5" s="1"/>
    </row>
    <row r="6" spans="1:7" ht="33.75" customHeight="1" thickBot="1">
      <c r="A6" s="26" t="s">
        <v>11</v>
      </c>
      <c r="B6" s="51" t="s">
        <v>2</v>
      </c>
      <c r="C6" s="2"/>
      <c r="D6" s="27" t="s">
        <v>140</v>
      </c>
      <c r="E6" s="27" t="s">
        <v>124</v>
      </c>
      <c r="F6" s="157" t="s">
        <v>141</v>
      </c>
      <c r="G6" s="27" t="s">
        <v>111</v>
      </c>
    </row>
    <row r="7" spans="1:8" ht="12.75">
      <c r="A7" s="44"/>
      <c r="B7" s="43">
        <v>1111</v>
      </c>
      <c r="C7" s="11" t="s">
        <v>13</v>
      </c>
      <c r="D7" s="152">
        <v>1410000</v>
      </c>
      <c r="E7" s="152">
        <v>1410000</v>
      </c>
      <c r="F7" s="152">
        <v>1400000</v>
      </c>
      <c r="G7" s="29"/>
      <c r="H7" s="107"/>
    </row>
    <row r="8" spans="1:7" ht="12.75">
      <c r="A8" s="45"/>
      <c r="B8" s="50">
        <v>1112</v>
      </c>
      <c r="C8" s="11" t="s">
        <v>14</v>
      </c>
      <c r="D8" s="74">
        <v>55000</v>
      </c>
      <c r="E8" s="74">
        <v>100000</v>
      </c>
      <c r="F8" s="74">
        <v>80000</v>
      </c>
      <c r="G8" s="30"/>
    </row>
    <row r="9" spans="1:7" ht="12.75">
      <c r="A9" s="45"/>
      <c r="B9" s="18">
        <v>1113</v>
      </c>
      <c r="C9" s="11" t="s">
        <v>15</v>
      </c>
      <c r="D9" s="74">
        <v>200000</v>
      </c>
      <c r="E9" s="74">
        <v>260000</v>
      </c>
      <c r="F9" s="74">
        <v>200000</v>
      </c>
      <c r="G9" s="30"/>
    </row>
    <row r="10" spans="1:7" ht="12.75">
      <c r="A10" s="45"/>
      <c r="B10" s="18">
        <v>1121</v>
      </c>
      <c r="C10" s="11" t="s">
        <v>12</v>
      </c>
      <c r="D10" s="74">
        <v>1600000</v>
      </c>
      <c r="E10" s="74">
        <v>1800000</v>
      </c>
      <c r="F10" s="74">
        <v>1600000</v>
      </c>
      <c r="G10" s="30"/>
    </row>
    <row r="11" spans="1:7" ht="12.75">
      <c r="A11" s="45"/>
      <c r="B11" s="18">
        <v>1122</v>
      </c>
      <c r="C11" s="11" t="s">
        <v>16</v>
      </c>
      <c r="D11" s="74">
        <v>80000</v>
      </c>
      <c r="E11" s="74">
        <v>150000</v>
      </c>
      <c r="F11" s="74">
        <v>120000</v>
      </c>
      <c r="G11" s="30"/>
    </row>
    <row r="12" spans="1:8" ht="12.75">
      <c r="A12" s="45"/>
      <c r="B12" s="18">
        <v>1211</v>
      </c>
      <c r="C12" s="13" t="s">
        <v>6</v>
      </c>
      <c r="D12" s="74">
        <v>3700000</v>
      </c>
      <c r="E12" s="74">
        <v>4400000</v>
      </c>
      <c r="F12" s="74">
        <v>3988000</v>
      </c>
      <c r="G12" s="30"/>
      <c r="H12" s="107"/>
    </row>
    <row r="13" spans="1:7" ht="12.75">
      <c r="A13" s="45"/>
      <c r="B13" s="18">
        <v>1341</v>
      </c>
      <c r="C13" s="11" t="s">
        <v>17</v>
      </c>
      <c r="D13" s="30">
        <v>5000</v>
      </c>
      <c r="E13" s="30">
        <v>5000</v>
      </c>
      <c r="F13" s="30">
        <v>5000</v>
      </c>
      <c r="G13" s="30"/>
    </row>
    <row r="14" spans="1:7" ht="12.75">
      <c r="A14" s="45"/>
      <c r="B14" s="18">
        <v>1345</v>
      </c>
      <c r="C14" s="159" t="s">
        <v>144</v>
      </c>
      <c r="D14" s="158">
        <v>340000</v>
      </c>
      <c r="E14" s="158">
        <v>340000</v>
      </c>
      <c r="F14" s="158">
        <v>340000</v>
      </c>
      <c r="G14" s="30"/>
    </row>
    <row r="15" spans="1:7" ht="12.75">
      <c r="A15" s="46"/>
      <c r="B15" s="18">
        <v>1361</v>
      </c>
      <c r="C15" s="14" t="s">
        <v>18</v>
      </c>
      <c r="D15" s="31">
        <v>5000</v>
      </c>
      <c r="E15" s="31">
        <v>5000</v>
      </c>
      <c r="F15" s="31">
        <v>4000</v>
      </c>
      <c r="G15" s="31"/>
    </row>
    <row r="16" spans="1:7" ht="12.75">
      <c r="A16" s="46"/>
      <c r="B16" s="18">
        <v>1381</v>
      </c>
      <c r="C16" s="13" t="s">
        <v>19</v>
      </c>
      <c r="D16" s="31">
        <v>50000</v>
      </c>
      <c r="E16" s="31">
        <v>70000</v>
      </c>
      <c r="F16" s="31">
        <v>50000</v>
      </c>
      <c r="G16" s="97"/>
    </row>
    <row r="17" spans="1:7" ht="13.5" thickBot="1">
      <c r="A17" s="46"/>
      <c r="B17" s="18">
        <v>1511</v>
      </c>
      <c r="C17" s="14" t="s">
        <v>20</v>
      </c>
      <c r="D17" s="31">
        <v>600000</v>
      </c>
      <c r="E17" s="31">
        <v>600000</v>
      </c>
      <c r="F17" s="31">
        <v>600000</v>
      </c>
      <c r="G17" s="31"/>
    </row>
    <row r="18" spans="1:7" ht="13.5" thickBot="1">
      <c r="A18" s="6"/>
      <c r="B18" s="4"/>
      <c r="C18" s="16" t="s">
        <v>0</v>
      </c>
      <c r="D18" s="32">
        <f>SUM(D7:D17)</f>
        <v>8045000</v>
      </c>
      <c r="E18" s="32">
        <f>SUM(E7:E17)</f>
        <v>9140000</v>
      </c>
      <c r="F18" s="32">
        <f>SUM(F7:F17)</f>
        <v>8387000</v>
      </c>
      <c r="G18" s="32"/>
    </row>
    <row r="19" spans="1:7" ht="12.75">
      <c r="A19" s="46"/>
      <c r="B19" s="18">
        <v>4111</v>
      </c>
      <c r="C19" s="47" t="s">
        <v>21</v>
      </c>
      <c r="D19" s="31"/>
      <c r="E19" s="31"/>
      <c r="F19" s="31"/>
      <c r="G19" s="31"/>
    </row>
    <row r="20" spans="1:7" ht="12.75">
      <c r="A20" s="46"/>
      <c r="B20" s="18">
        <v>4112</v>
      </c>
      <c r="C20" s="11" t="s">
        <v>22</v>
      </c>
      <c r="D20" s="31">
        <v>130000</v>
      </c>
      <c r="E20" s="31">
        <v>128000</v>
      </c>
      <c r="F20" s="31">
        <v>120000</v>
      </c>
      <c r="G20" s="31"/>
    </row>
    <row r="21" spans="1:7" ht="12.75">
      <c r="A21" s="46"/>
      <c r="B21" s="18">
        <v>4116</v>
      </c>
      <c r="C21" s="11" t="s">
        <v>119</v>
      </c>
      <c r="D21" s="31"/>
      <c r="E21" s="31"/>
      <c r="F21" s="31"/>
      <c r="G21" s="31"/>
    </row>
    <row r="22" spans="1:7" ht="12.75">
      <c r="A22" s="46"/>
      <c r="B22" s="18">
        <v>4122</v>
      </c>
      <c r="C22" s="11" t="s">
        <v>23</v>
      </c>
      <c r="D22" s="31"/>
      <c r="E22" s="31"/>
      <c r="F22" s="31"/>
      <c r="G22" s="31"/>
    </row>
    <row r="23" spans="1:7" ht="13.5" thickBot="1">
      <c r="A23" s="48"/>
      <c r="B23" s="49">
        <v>4122</v>
      </c>
      <c r="C23" s="14" t="s">
        <v>120</v>
      </c>
      <c r="D23" s="31"/>
      <c r="E23" s="31"/>
      <c r="F23" s="31"/>
      <c r="G23" s="31"/>
    </row>
    <row r="24" spans="1:7" ht="13.5" thickBot="1">
      <c r="A24" s="6"/>
      <c r="B24" s="4"/>
      <c r="C24" s="16" t="s">
        <v>110</v>
      </c>
      <c r="D24" s="32">
        <f>SUM(D19:D23)</f>
        <v>130000</v>
      </c>
      <c r="E24" s="32">
        <f>SUM(E19:E23)</f>
        <v>128000</v>
      </c>
      <c r="F24" s="32">
        <f>SUM(F19:F23)</f>
        <v>120000</v>
      </c>
      <c r="G24" s="32"/>
    </row>
    <row r="25" spans="1:7" ht="13.5" thickBot="1">
      <c r="A25" s="76">
        <v>1019</v>
      </c>
      <c r="B25" s="77"/>
      <c r="C25" s="78" t="s">
        <v>24</v>
      </c>
      <c r="D25" s="79">
        <f>SUM(D26)</f>
        <v>138000</v>
      </c>
      <c r="E25" s="79">
        <f>SUM(E26)</f>
        <v>138000</v>
      </c>
      <c r="F25" s="79">
        <f>SUM(F26)</f>
        <v>138000</v>
      </c>
      <c r="G25" s="79"/>
    </row>
    <row r="26" spans="1:7" ht="13.5" thickBot="1">
      <c r="A26" s="80"/>
      <c r="B26" s="81">
        <v>2131</v>
      </c>
      <c r="C26" s="106" t="s">
        <v>114</v>
      </c>
      <c r="D26" s="83">
        <v>138000</v>
      </c>
      <c r="E26" s="83">
        <v>138000</v>
      </c>
      <c r="F26" s="83">
        <v>138000</v>
      </c>
      <c r="G26" s="83"/>
    </row>
    <row r="27" spans="1:7" ht="13.5" thickBot="1">
      <c r="A27" s="84">
        <v>2321</v>
      </c>
      <c r="B27" s="85"/>
      <c r="C27" s="86" t="s">
        <v>39</v>
      </c>
      <c r="D27" s="79">
        <v>210000</v>
      </c>
      <c r="E27" s="79">
        <v>210000</v>
      </c>
      <c r="F27" s="79">
        <v>210000</v>
      </c>
      <c r="G27" s="79"/>
    </row>
    <row r="28" spans="1:7" ht="13.5" thickBot="1">
      <c r="A28" s="87"/>
      <c r="B28" s="81">
        <v>2111</v>
      </c>
      <c r="C28" s="82" t="s">
        <v>25</v>
      </c>
      <c r="D28" s="108">
        <v>210000</v>
      </c>
      <c r="E28" s="108">
        <v>210000</v>
      </c>
      <c r="F28" s="108">
        <v>210000</v>
      </c>
      <c r="G28" s="83"/>
    </row>
    <row r="29" spans="1:7" ht="13.5" thickBot="1">
      <c r="A29" s="84">
        <v>3314</v>
      </c>
      <c r="B29" s="85"/>
      <c r="C29" s="86" t="s">
        <v>7</v>
      </c>
      <c r="D29" s="79">
        <f>SUM(D30)</f>
        <v>1000</v>
      </c>
      <c r="E29" s="79">
        <f>SUM(E30)</f>
        <v>1000</v>
      </c>
      <c r="F29" s="79">
        <f>SUM(F30)</f>
        <v>1000</v>
      </c>
      <c r="G29" s="79"/>
    </row>
    <row r="30" spans="1:7" ht="13.5" thickBot="1">
      <c r="A30" s="87"/>
      <c r="B30" s="81">
        <v>2111</v>
      </c>
      <c r="C30" s="82" t="s">
        <v>25</v>
      </c>
      <c r="D30" s="83">
        <v>1000</v>
      </c>
      <c r="E30" s="83">
        <v>1000</v>
      </c>
      <c r="F30" s="83">
        <v>1000</v>
      </c>
      <c r="G30" s="83"/>
    </row>
    <row r="31" spans="1:7" ht="11.25" customHeight="1" thickBot="1">
      <c r="A31" s="84">
        <v>3612</v>
      </c>
      <c r="B31" s="85"/>
      <c r="C31" s="86" t="s">
        <v>27</v>
      </c>
      <c r="D31" s="79">
        <f>SUM(D32)</f>
        <v>12000</v>
      </c>
      <c r="E31" s="79">
        <f>SUM(E32)</f>
        <v>12000</v>
      </c>
      <c r="F31" s="79">
        <f>SUM(F32)</f>
        <v>12000</v>
      </c>
      <c r="G31" s="79"/>
    </row>
    <row r="32" spans="1:7" ht="11.25" customHeight="1" thickBot="1">
      <c r="A32" s="3"/>
      <c r="B32" s="88">
        <v>2132</v>
      </c>
      <c r="C32" s="82" t="s">
        <v>26</v>
      </c>
      <c r="D32" s="83">
        <v>12000</v>
      </c>
      <c r="E32" s="83">
        <v>12000</v>
      </c>
      <c r="F32" s="83">
        <v>12000</v>
      </c>
      <c r="G32" s="83"/>
    </row>
    <row r="33" spans="1:7" ht="11.25" customHeight="1" thickBot="1">
      <c r="A33" s="84">
        <v>3613</v>
      </c>
      <c r="B33" s="85"/>
      <c r="C33" s="86" t="s">
        <v>28</v>
      </c>
      <c r="D33" s="79">
        <f>SUM(D34)</f>
        <v>65000</v>
      </c>
      <c r="E33" s="79">
        <f>SUM(E34)</f>
        <v>65000</v>
      </c>
      <c r="F33" s="79">
        <f>SUM(F34)</f>
        <v>65000</v>
      </c>
      <c r="G33" s="79"/>
    </row>
    <row r="34" spans="1:7" ht="11.25" customHeight="1" thickBot="1">
      <c r="A34" s="90"/>
      <c r="B34" s="12">
        <v>2132</v>
      </c>
      <c r="C34" s="82" t="s">
        <v>26</v>
      </c>
      <c r="D34" s="83">
        <v>65000</v>
      </c>
      <c r="E34" s="83">
        <v>65000</v>
      </c>
      <c r="F34" s="83">
        <v>65000</v>
      </c>
      <c r="G34" s="105"/>
    </row>
    <row r="35" spans="1:7" ht="11.25" customHeight="1" thickBot="1">
      <c r="A35" s="84">
        <v>3722</v>
      </c>
      <c r="B35" s="85"/>
      <c r="C35" s="86" t="s">
        <v>29</v>
      </c>
      <c r="D35" s="79">
        <f>SUM(D36:D37)</f>
        <v>8000</v>
      </c>
      <c r="E35" s="79">
        <f>SUM(E36:E37)</f>
        <v>1000</v>
      </c>
      <c r="F35" s="79">
        <f>SUM(F36:F37)</f>
        <v>0</v>
      </c>
      <c r="G35" s="79"/>
    </row>
    <row r="36" spans="1:7" ht="11.25" customHeight="1">
      <c r="A36" s="89"/>
      <c r="B36" s="72">
        <v>2111</v>
      </c>
      <c r="C36" s="73" t="s">
        <v>25</v>
      </c>
      <c r="D36" s="75"/>
      <c r="E36" s="75"/>
      <c r="F36" s="75"/>
      <c r="G36" s="75"/>
    </row>
    <row r="37" spans="1:7" ht="11.25" customHeight="1" thickBot="1">
      <c r="A37" s="91"/>
      <c r="B37" s="36">
        <v>2112</v>
      </c>
      <c r="C37" s="41" t="s">
        <v>30</v>
      </c>
      <c r="D37" s="92">
        <v>8000</v>
      </c>
      <c r="E37" s="92">
        <v>1000</v>
      </c>
      <c r="F37" s="92"/>
      <c r="G37" s="92"/>
    </row>
    <row r="38" spans="1:7" ht="11.25" customHeight="1" thickBot="1">
      <c r="A38" s="84">
        <v>3723</v>
      </c>
      <c r="B38" s="85"/>
      <c r="C38" s="86" t="s">
        <v>31</v>
      </c>
      <c r="D38" s="79">
        <f>SUM(D40)</f>
        <v>13000</v>
      </c>
      <c r="E38" s="79">
        <f>SUM(E40)</f>
        <v>13000</v>
      </c>
      <c r="F38" s="79">
        <f>SUM(F40)</f>
        <v>10000</v>
      </c>
      <c r="G38" s="79"/>
    </row>
    <row r="39" spans="1:7" ht="11.25" customHeight="1">
      <c r="A39" s="89"/>
      <c r="B39" s="72">
        <v>2111</v>
      </c>
      <c r="C39" s="73" t="s">
        <v>25</v>
      </c>
      <c r="D39" s="75"/>
      <c r="E39" s="75"/>
      <c r="F39" s="75"/>
      <c r="G39" s="122"/>
    </row>
    <row r="40" spans="1:7" ht="11.25" customHeight="1" thickBot="1">
      <c r="A40" s="87"/>
      <c r="B40" s="81">
        <v>2310</v>
      </c>
      <c r="C40" s="82" t="s">
        <v>32</v>
      </c>
      <c r="D40" s="83">
        <v>13000</v>
      </c>
      <c r="E40" s="83">
        <v>13000</v>
      </c>
      <c r="F40" s="83">
        <v>10000</v>
      </c>
      <c r="G40" s="83"/>
    </row>
    <row r="41" spans="1:7" ht="11.25" customHeight="1" thickBot="1">
      <c r="A41" s="84">
        <v>3729</v>
      </c>
      <c r="B41" s="93"/>
      <c r="C41" s="86" t="s">
        <v>118</v>
      </c>
      <c r="D41" s="79">
        <f>D42</f>
        <v>66000</v>
      </c>
      <c r="E41" s="79">
        <f>E42</f>
        <v>120000</v>
      </c>
      <c r="F41" s="79">
        <f>F42</f>
        <v>80000</v>
      </c>
      <c r="G41" s="70"/>
    </row>
    <row r="42" spans="1:7" ht="11.25" customHeight="1" thickBot="1">
      <c r="A42" s="90"/>
      <c r="B42" s="81">
        <v>2324</v>
      </c>
      <c r="C42" s="95" t="s">
        <v>33</v>
      </c>
      <c r="D42" s="83">
        <v>66000</v>
      </c>
      <c r="E42" s="83">
        <v>120000</v>
      </c>
      <c r="F42" s="83">
        <v>80000</v>
      </c>
      <c r="G42" s="83"/>
    </row>
    <row r="43" spans="1:7" ht="11.25" customHeight="1" thickBot="1">
      <c r="A43" s="84">
        <v>5512</v>
      </c>
      <c r="B43" s="110"/>
      <c r="C43" s="86" t="s">
        <v>121</v>
      </c>
      <c r="D43" s="79"/>
      <c r="E43" s="79"/>
      <c r="F43" s="79"/>
      <c r="G43" s="79"/>
    </row>
    <row r="44" spans="1:7" ht="11.25" customHeight="1" thickBot="1">
      <c r="A44" s="114"/>
      <c r="B44" s="117">
        <v>2310</v>
      </c>
      <c r="C44" s="96" t="s">
        <v>32</v>
      </c>
      <c r="D44" s="119"/>
      <c r="E44" s="119"/>
      <c r="F44" s="119"/>
      <c r="G44" s="111"/>
    </row>
    <row r="45" spans="1:7" ht="11.25" customHeight="1" thickBot="1">
      <c r="A45" s="113"/>
      <c r="B45" s="116">
        <v>3113</v>
      </c>
      <c r="C45" s="41" t="s">
        <v>122</v>
      </c>
      <c r="D45" s="120"/>
      <c r="E45" s="120"/>
      <c r="F45" s="120"/>
      <c r="G45" s="112"/>
    </row>
    <row r="46" spans="1:7" ht="11.25" customHeight="1" thickBot="1">
      <c r="A46" s="115">
        <v>6112</v>
      </c>
      <c r="B46" s="84"/>
      <c r="C46" s="86" t="s">
        <v>93</v>
      </c>
      <c r="D46" s="94"/>
      <c r="E46" s="94"/>
      <c r="F46" s="94"/>
      <c r="G46" s="112"/>
    </row>
    <row r="47" spans="1:7" ht="11.25" customHeight="1" thickBot="1">
      <c r="A47" s="90"/>
      <c r="B47" s="81">
        <v>2324</v>
      </c>
      <c r="C47" s="95" t="s">
        <v>33</v>
      </c>
      <c r="D47" s="83"/>
      <c r="E47" s="83"/>
      <c r="F47" s="83"/>
      <c r="G47" s="112"/>
    </row>
    <row r="48" spans="1:7" ht="11.25" customHeight="1" thickBot="1">
      <c r="A48" s="84">
        <v>6310</v>
      </c>
      <c r="B48" s="85"/>
      <c r="C48" s="86" t="s">
        <v>104</v>
      </c>
      <c r="D48" s="79">
        <f>D49</f>
        <v>12000</v>
      </c>
      <c r="E48" s="79">
        <f>E49</f>
        <v>8000</v>
      </c>
      <c r="F48" s="79">
        <v>8000</v>
      </c>
      <c r="G48" s="79"/>
    </row>
    <row r="49" spans="1:7" ht="11.25" customHeight="1" thickBot="1">
      <c r="A49" s="25"/>
      <c r="B49" s="36">
        <v>2142</v>
      </c>
      <c r="C49" s="41" t="s">
        <v>35</v>
      </c>
      <c r="D49" s="9">
        <v>12000</v>
      </c>
      <c r="E49" s="9">
        <v>8000</v>
      </c>
      <c r="F49" s="9">
        <v>8000</v>
      </c>
      <c r="G49" s="122"/>
    </row>
    <row r="50" spans="1:7" ht="12.75" customHeight="1" thickBot="1">
      <c r="A50" s="84">
        <v>6320</v>
      </c>
      <c r="B50" s="85"/>
      <c r="C50" s="86" t="s">
        <v>105</v>
      </c>
      <c r="D50" s="79"/>
      <c r="E50" s="79"/>
      <c r="F50" s="79"/>
      <c r="G50" s="122"/>
    </row>
    <row r="51" spans="1:7" ht="11.25" customHeight="1" thickBot="1">
      <c r="A51" s="25"/>
      <c r="B51" s="36">
        <v>2322</v>
      </c>
      <c r="C51" s="41" t="s">
        <v>123</v>
      </c>
      <c r="D51" s="9"/>
      <c r="E51" s="9"/>
      <c r="F51" s="9"/>
      <c r="G51" s="9"/>
    </row>
    <row r="52" spans="1:7" ht="13.5" thickBot="1">
      <c r="A52" s="28"/>
      <c r="B52" s="37"/>
      <c r="C52" s="118" t="s">
        <v>1</v>
      </c>
      <c r="D52" s="32">
        <f>D25+D27+D29+D31+D33+D35+D38+D41+D48</f>
        <v>525000</v>
      </c>
      <c r="E52" s="32">
        <f>E25+E27+E29+E31+E33+E35+E38+E41+E48</f>
        <v>568000</v>
      </c>
      <c r="F52" s="32">
        <f>F25+F27+F29+F31+F33+F35+F38+F41+F48</f>
        <v>524000</v>
      </c>
      <c r="G52" s="32"/>
    </row>
    <row r="53" spans="1:7" ht="13.5" thickBot="1">
      <c r="A53" s="24"/>
      <c r="B53" s="19"/>
      <c r="C53" s="20" t="s">
        <v>36</v>
      </c>
      <c r="D53" s="34">
        <f>D18+D24+D52</f>
        <v>8700000</v>
      </c>
      <c r="E53" s="34">
        <f>E18+E24+E52</f>
        <v>9836000</v>
      </c>
      <c r="F53" s="34">
        <f>F18+F24+F52</f>
        <v>9031000</v>
      </c>
      <c r="G53" s="34"/>
    </row>
    <row r="54" spans="2:7" ht="12.75">
      <c r="B54" s="7"/>
      <c r="D54" s="35"/>
      <c r="E54" s="35"/>
      <c r="F54" s="35"/>
      <c r="G54" s="35"/>
    </row>
    <row r="56" ht="15.75" customHeight="1"/>
    <row r="57" spans="1:3" ht="12.75">
      <c r="A57" s="165"/>
      <c r="B57" s="165"/>
      <c r="C57" s="165"/>
    </row>
  </sheetData>
  <sheetProtection/>
  <mergeCells count="3">
    <mergeCell ref="A3:C3"/>
    <mergeCell ref="A4:C4"/>
    <mergeCell ref="A57:C57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showRowColHeaders="0" zoomScalePageLayoutView="0" workbookViewId="0" topLeftCell="A1">
      <selection activeCell="F6" sqref="F6"/>
    </sheetView>
  </sheetViews>
  <sheetFormatPr defaultColWidth="9.00390625" defaultRowHeight="12.75"/>
  <cols>
    <col min="1" max="1" width="6.75390625" style="0" customWidth="1"/>
    <col min="2" max="2" width="6.00390625" style="0" customWidth="1"/>
    <col min="3" max="3" width="43.00390625" style="0" customWidth="1"/>
    <col min="4" max="4" width="15.875" style="1" customWidth="1"/>
    <col min="5" max="5" width="14.875" style="0" customWidth="1"/>
    <col min="6" max="6" width="14.375" style="0" customWidth="1"/>
  </cols>
  <sheetData>
    <row r="1" ht="12.75">
      <c r="D1" s="5"/>
    </row>
    <row r="2" spans="1:6" ht="18">
      <c r="A2" s="21" t="s">
        <v>37</v>
      </c>
      <c r="B2" s="21"/>
      <c r="C2" s="21"/>
      <c r="F2" s="161"/>
    </row>
    <row r="3" spans="1:6" ht="15">
      <c r="A3" s="163" t="s">
        <v>142</v>
      </c>
      <c r="B3" s="163"/>
      <c r="C3" s="163"/>
      <c r="D3" s="163"/>
      <c r="E3" s="1"/>
      <c r="F3" s="1"/>
    </row>
    <row r="4" spans="1:4" ht="10.5" customHeight="1">
      <c r="A4" s="164"/>
      <c r="B4" s="164"/>
      <c r="C4" s="164"/>
      <c r="D4" s="164"/>
    </row>
    <row r="5" spans="1:2" ht="3.75" customHeight="1" thickBot="1">
      <c r="A5" s="1"/>
      <c r="B5" s="1"/>
    </row>
    <row r="6" spans="1:6" ht="33.75" customHeight="1" thickBot="1">
      <c r="A6" s="26" t="s">
        <v>11</v>
      </c>
      <c r="B6" s="38" t="s">
        <v>2</v>
      </c>
      <c r="C6" s="39"/>
      <c r="D6" s="27" t="s">
        <v>140</v>
      </c>
      <c r="E6" s="27" t="s">
        <v>124</v>
      </c>
      <c r="F6" s="27" t="s">
        <v>141</v>
      </c>
    </row>
    <row r="7" spans="1:6" ht="13.5" thickBot="1">
      <c r="A7" s="66"/>
      <c r="B7" s="67">
        <v>8115</v>
      </c>
      <c r="C7" s="68" t="s">
        <v>38</v>
      </c>
      <c r="D7" s="69"/>
      <c r="E7" s="70">
        <v>3384024.83</v>
      </c>
      <c r="F7" s="71"/>
    </row>
    <row r="15" ht="11.25" customHeight="1"/>
    <row r="16" ht="11.25" customHeight="1"/>
    <row r="17" ht="11.25" customHeight="1"/>
    <row r="19" ht="15.75" customHeight="1"/>
  </sheetData>
  <sheetProtection/>
  <mergeCells count="2">
    <mergeCell ref="A3:D3"/>
    <mergeCell ref="A4:D4"/>
  </mergeCells>
  <printOptions/>
  <pageMargins left="0.25" right="0.25" top="0.75" bottom="0.75" header="0.3" footer="0.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4"/>
  <sheetViews>
    <sheetView tabSelected="1" workbookViewId="0" topLeftCell="A1">
      <selection activeCell="A4" sqref="A4:C4"/>
    </sheetView>
  </sheetViews>
  <sheetFormatPr defaultColWidth="9.00390625" defaultRowHeight="12.75"/>
  <cols>
    <col min="1" max="1" width="6.75390625" style="0" customWidth="1"/>
    <col min="2" max="2" width="6.00390625" style="0" customWidth="1"/>
    <col min="3" max="3" width="40.625" style="0" customWidth="1"/>
    <col min="4" max="4" width="20.625" style="0" customWidth="1"/>
    <col min="5" max="5" width="22.375" style="0" customWidth="1"/>
    <col min="6" max="6" width="20.625" style="0" customWidth="1"/>
  </cols>
  <sheetData>
    <row r="2" spans="1:6" ht="18">
      <c r="A2" s="21" t="s">
        <v>37</v>
      </c>
      <c r="B2" s="21"/>
      <c r="C2" s="21"/>
      <c r="D2" s="155"/>
      <c r="E2" s="155"/>
      <c r="F2" s="161"/>
    </row>
    <row r="3" spans="1:6" ht="14.25">
      <c r="A3" s="163" t="s">
        <v>139</v>
      </c>
      <c r="B3" s="163"/>
      <c r="C3" s="163"/>
      <c r="D3" s="1"/>
      <c r="E3" s="1"/>
      <c r="F3" s="1"/>
    </row>
    <row r="4" spans="1:3" ht="10.5" customHeight="1">
      <c r="A4" s="164"/>
      <c r="B4" s="164"/>
      <c r="C4" s="164"/>
    </row>
    <row r="5" spans="1:2" ht="3.75" customHeight="1" thickBot="1">
      <c r="A5" s="1"/>
      <c r="B5" s="1"/>
    </row>
    <row r="6" spans="1:6" ht="33.75" customHeight="1" thickBot="1">
      <c r="A6" s="52" t="s">
        <v>11</v>
      </c>
      <c r="B6" s="38" t="s">
        <v>2</v>
      </c>
      <c r="C6" s="2"/>
      <c r="D6" s="27" t="s">
        <v>140</v>
      </c>
      <c r="E6" s="27" t="s">
        <v>124</v>
      </c>
      <c r="F6" s="157" t="s">
        <v>141</v>
      </c>
    </row>
    <row r="7" spans="1:6" ht="13.5" customHeight="1" thickBot="1">
      <c r="A7" s="137">
        <v>1014</v>
      </c>
      <c r="B7" s="60"/>
      <c r="C7" s="54" t="s">
        <v>40</v>
      </c>
      <c r="D7" s="55">
        <f>SUM(D8)</f>
        <v>9000</v>
      </c>
      <c r="E7" s="55">
        <f>SUM(E8)</f>
        <v>9000</v>
      </c>
      <c r="F7" s="55">
        <f>SUM(F8)</f>
        <v>9000</v>
      </c>
    </row>
    <row r="8" spans="1:6" ht="13.5" customHeight="1" thickBot="1">
      <c r="A8" s="138"/>
      <c r="B8" s="12">
        <v>5169</v>
      </c>
      <c r="C8" s="14" t="s">
        <v>41</v>
      </c>
      <c r="D8" s="56">
        <v>9000</v>
      </c>
      <c r="E8" s="56">
        <v>9000</v>
      </c>
      <c r="F8" s="56">
        <v>9000</v>
      </c>
    </row>
    <row r="9" spans="1:6" ht="13.5" customHeight="1" thickBot="1">
      <c r="A9" s="53">
        <v>2212</v>
      </c>
      <c r="B9" s="57"/>
      <c r="C9" s="58" t="s">
        <v>3</v>
      </c>
      <c r="D9" s="55">
        <f>SUM(D10:D13)</f>
        <v>166000</v>
      </c>
      <c r="E9" s="55">
        <f>SUM(E10:E13)</f>
        <v>1001000</v>
      </c>
      <c r="F9" s="55">
        <f>SUM(F10:F13)</f>
        <v>162000</v>
      </c>
    </row>
    <row r="10" spans="1:6" ht="13.5" customHeight="1">
      <c r="A10" s="139"/>
      <c r="B10" s="10">
        <v>5021</v>
      </c>
      <c r="C10" s="99" t="s">
        <v>42</v>
      </c>
      <c r="D10" s="29">
        <v>10000</v>
      </c>
      <c r="E10" s="29">
        <v>32000</v>
      </c>
      <c r="F10" s="29">
        <v>40000</v>
      </c>
    </row>
    <row r="11" spans="1:6" ht="13.5" customHeight="1">
      <c r="A11" s="140"/>
      <c r="B11" s="23">
        <v>5139</v>
      </c>
      <c r="C11" s="100" t="s">
        <v>43</v>
      </c>
      <c r="D11" s="30">
        <v>5000</v>
      </c>
      <c r="E11" s="30">
        <v>12000</v>
      </c>
      <c r="F11" s="30">
        <v>20000</v>
      </c>
    </row>
    <row r="12" spans="1:6" ht="13.5" customHeight="1">
      <c r="A12" s="140"/>
      <c r="B12" s="23">
        <v>5156</v>
      </c>
      <c r="C12" s="100" t="s">
        <v>47</v>
      </c>
      <c r="D12" s="30">
        <v>1000</v>
      </c>
      <c r="E12" s="30">
        <v>1000</v>
      </c>
      <c r="F12" s="30">
        <v>2000</v>
      </c>
    </row>
    <row r="13" spans="1:6" ht="13.5" customHeight="1" thickBot="1">
      <c r="A13" s="138"/>
      <c r="B13" s="15">
        <v>5171</v>
      </c>
      <c r="C13" s="102" t="s">
        <v>44</v>
      </c>
      <c r="D13" s="104">
        <v>150000</v>
      </c>
      <c r="E13" s="104">
        <v>956000</v>
      </c>
      <c r="F13" s="104">
        <v>100000</v>
      </c>
    </row>
    <row r="14" spans="1:6" ht="13.5" customHeight="1" thickBot="1">
      <c r="A14" s="53">
        <v>2219</v>
      </c>
      <c r="B14" s="60"/>
      <c r="C14" s="58" t="s">
        <v>48</v>
      </c>
      <c r="D14" s="55">
        <f>SUM(D15:D20)</f>
        <v>1351000</v>
      </c>
      <c r="E14" s="55">
        <f>SUM(E15:E20)</f>
        <v>1910000</v>
      </c>
      <c r="F14" s="55">
        <f>SUM(F15:F20)</f>
        <v>1280000</v>
      </c>
    </row>
    <row r="15" spans="1:6" ht="13.5" customHeight="1">
      <c r="A15" s="141"/>
      <c r="B15" s="10">
        <v>5021</v>
      </c>
      <c r="C15" s="11" t="s">
        <v>42</v>
      </c>
      <c r="D15" s="30">
        <v>20000</v>
      </c>
      <c r="E15" s="30">
        <v>20000</v>
      </c>
      <c r="F15" s="30">
        <v>20000</v>
      </c>
    </row>
    <row r="16" spans="1:6" ht="13.5" customHeight="1">
      <c r="A16" s="140"/>
      <c r="B16" s="23">
        <v>5139</v>
      </c>
      <c r="C16" s="11" t="s">
        <v>43</v>
      </c>
      <c r="D16" s="30">
        <v>20000</v>
      </c>
      <c r="E16" s="30">
        <v>2000</v>
      </c>
      <c r="F16" s="30">
        <v>10000</v>
      </c>
    </row>
    <row r="17" spans="1:6" ht="13.5" customHeight="1">
      <c r="A17" s="142"/>
      <c r="B17" s="23">
        <v>5169</v>
      </c>
      <c r="C17" s="13" t="s">
        <v>41</v>
      </c>
      <c r="D17" s="30">
        <v>30000</v>
      </c>
      <c r="E17" s="30">
        <v>1000</v>
      </c>
      <c r="F17" s="30">
        <v>50000</v>
      </c>
    </row>
    <row r="18" spans="1:6" ht="13.5" customHeight="1">
      <c r="A18" s="140"/>
      <c r="B18" s="23">
        <v>5171</v>
      </c>
      <c r="C18" s="11" t="s">
        <v>44</v>
      </c>
      <c r="D18" s="30"/>
      <c r="E18" s="30">
        <v>606000</v>
      </c>
      <c r="F18" s="30">
        <v>800000</v>
      </c>
    </row>
    <row r="19" spans="1:6" ht="13.5" customHeight="1">
      <c r="A19" s="140"/>
      <c r="B19" s="15">
        <v>6121</v>
      </c>
      <c r="C19" s="101" t="s">
        <v>45</v>
      </c>
      <c r="D19" s="74">
        <v>1241000</v>
      </c>
      <c r="E19" s="74">
        <v>1241000</v>
      </c>
      <c r="F19" s="74">
        <v>300000</v>
      </c>
    </row>
    <row r="20" spans="1:6" ht="13.5" customHeight="1" thickBot="1">
      <c r="A20" s="138"/>
      <c r="B20" s="15">
        <v>6130</v>
      </c>
      <c r="C20" s="102" t="s">
        <v>46</v>
      </c>
      <c r="D20" s="61">
        <v>40000</v>
      </c>
      <c r="E20" s="61">
        <v>40000</v>
      </c>
      <c r="F20" s="61">
        <v>100000</v>
      </c>
    </row>
    <row r="21" spans="1:6" ht="13.5" customHeight="1" thickBot="1">
      <c r="A21" s="53">
        <v>2221</v>
      </c>
      <c r="B21" s="57"/>
      <c r="C21" s="58" t="s">
        <v>49</v>
      </c>
      <c r="D21" s="55">
        <f>SUM(D22)</f>
        <v>5000</v>
      </c>
      <c r="E21" s="55">
        <f>SUM(E22)</f>
        <v>5000</v>
      </c>
      <c r="F21" s="55">
        <f>SUM(F22)</f>
        <v>5000</v>
      </c>
    </row>
    <row r="22" spans="1:6" ht="13.5" customHeight="1" thickBot="1">
      <c r="A22" s="143"/>
      <c r="B22" s="12">
        <v>5021</v>
      </c>
      <c r="C22" s="14" t="s">
        <v>42</v>
      </c>
      <c r="D22" s="56">
        <v>5000</v>
      </c>
      <c r="E22" s="56">
        <v>5000</v>
      </c>
      <c r="F22" s="56">
        <v>5000</v>
      </c>
    </row>
    <row r="23" spans="1:6" ht="13.5" customHeight="1" thickBot="1">
      <c r="A23" s="53">
        <v>2292</v>
      </c>
      <c r="B23" s="57"/>
      <c r="C23" s="58" t="s">
        <v>50</v>
      </c>
      <c r="D23" s="55">
        <f>SUM(D24)</f>
        <v>83000</v>
      </c>
      <c r="E23" s="55">
        <f>SUM(E24)</f>
        <v>86000</v>
      </c>
      <c r="F23" s="55">
        <f>SUM(F24)</f>
        <v>100000</v>
      </c>
    </row>
    <row r="24" spans="1:6" ht="13.5" customHeight="1" thickBot="1">
      <c r="A24" s="139"/>
      <c r="B24" s="12">
        <v>5323</v>
      </c>
      <c r="C24" s="14" t="s">
        <v>151</v>
      </c>
      <c r="D24" s="56">
        <v>83000</v>
      </c>
      <c r="E24" s="56">
        <v>86000</v>
      </c>
      <c r="F24" s="56">
        <v>100000</v>
      </c>
    </row>
    <row r="25" spans="1:6" ht="13.5" customHeight="1" thickBot="1">
      <c r="A25" s="53">
        <v>2310</v>
      </c>
      <c r="B25" s="57"/>
      <c r="C25" s="58" t="s">
        <v>4</v>
      </c>
      <c r="D25" s="55">
        <f>SUM(D26)</f>
        <v>3000</v>
      </c>
      <c r="E25" s="55">
        <f>SUM(E26)</f>
        <v>12000</v>
      </c>
      <c r="F25" s="55">
        <f>SUM(F26)</f>
        <v>15000</v>
      </c>
    </row>
    <row r="26" spans="1:6" ht="13.5" customHeight="1" thickBot="1">
      <c r="A26" s="62"/>
      <c r="B26" s="63">
        <v>5169</v>
      </c>
      <c r="C26" s="59" t="s">
        <v>41</v>
      </c>
      <c r="D26" s="64">
        <v>3000</v>
      </c>
      <c r="E26" s="64">
        <v>12000</v>
      </c>
      <c r="F26" s="64">
        <v>15000</v>
      </c>
    </row>
    <row r="27" spans="1:6" ht="13.5" customHeight="1" thickBot="1">
      <c r="A27" s="53">
        <v>2321</v>
      </c>
      <c r="B27" s="57"/>
      <c r="C27" s="58" t="s">
        <v>52</v>
      </c>
      <c r="D27" s="55">
        <f>SUM(D28:D33)</f>
        <v>275000</v>
      </c>
      <c r="E27" s="55">
        <f>SUM(E28:E33)</f>
        <v>134200</v>
      </c>
      <c r="F27" s="55">
        <f>SUM(F28:F33)</f>
        <v>153000</v>
      </c>
    </row>
    <row r="28" spans="1:6" ht="13.5" customHeight="1">
      <c r="A28" s="141"/>
      <c r="B28" s="10">
        <v>5021</v>
      </c>
      <c r="C28" s="11" t="s">
        <v>42</v>
      </c>
      <c r="D28" s="30">
        <v>20000</v>
      </c>
      <c r="E28" s="30">
        <v>34000</v>
      </c>
      <c r="F28" s="30">
        <v>40000</v>
      </c>
    </row>
    <row r="29" spans="1:6" ht="13.5" customHeight="1">
      <c r="A29" s="141"/>
      <c r="B29" s="10">
        <v>5037</v>
      </c>
      <c r="C29" s="11" t="s">
        <v>125</v>
      </c>
      <c r="D29" s="30"/>
      <c r="E29" s="30"/>
      <c r="F29" s="30"/>
    </row>
    <row r="30" spans="1:6" ht="13.5" customHeight="1">
      <c r="A30" s="140"/>
      <c r="B30" s="23">
        <v>5139</v>
      </c>
      <c r="C30" s="11" t="s">
        <v>43</v>
      </c>
      <c r="D30" s="30">
        <v>15000</v>
      </c>
      <c r="E30" s="30">
        <v>200</v>
      </c>
      <c r="F30" s="30">
        <v>3000</v>
      </c>
    </row>
    <row r="31" spans="1:6" ht="13.5" customHeight="1">
      <c r="A31" s="8"/>
      <c r="B31" s="22">
        <v>5154</v>
      </c>
      <c r="C31" s="40" t="s">
        <v>53</v>
      </c>
      <c r="D31" s="9">
        <v>40000</v>
      </c>
      <c r="E31" s="9">
        <v>40000</v>
      </c>
      <c r="F31" s="9">
        <v>40000</v>
      </c>
    </row>
    <row r="32" spans="1:6" ht="13.5" customHeight="1">
      <c r="A32" s="142"/>
      <c r="B32" s="23">
        <v>5169</v>
      </c>
      <c r="C32" s="13" t="s">
        <v>41</v>
      </c>
      <c r="D32" s="30">
        <v>50000</v>
      </c>
      <c r="E32" s="30">
        <v>50000</v>
      </c>
      <c r="F32" s="30">
        <v>50000</v>
      </c>
    </row>
    <row r="33" spans="1:6" ht="13.5" customHeight="1" thickBot="1">
      <c r="A33" s="140"/>
      <c r="B33" s="23">
        <v>5171</v>
      </c>
      <c r="C33" s="11" t="s">
        <v>44</v>
      </c>
      <c r="D33" s="30">
        <v>150000</v>
      </c>
      <c r="E33" s="30">
        <v>10000</v>
      </c>
      <c r="F33" s="30">
        <v>20000</v>
      </c>
    </row>
    <row r="34" spans="1:6" ht="13.5" customHeight="1" thickBot="1">
      <c r="A34" s="53">
        <v>2333</v>
      </c>
      <c r="B34" s="57"/>
      <c r="C34" s="58" t="s">
        <v>54</v>
      </c>
      <c r="D34" s="55">
        <f>SUM(D35:D36)</f>
        <v>65000</v>
      </c>
      <c r="E34" s="55">
        <f>SUM(E35:E36)</f>
        <v>0</v>
      </c>
      <c r="F34" s="55">
        <f>SUM(F35:F36)</f>
        <v>55000</v>
      </c>
    </row>
    <row r="35" spans="1:6" ht="13.5" customHeight="1">
      <c r="A35" s="141"/>
      <c r="B35" s="10">
        <v>5021</v>
      </c>
      <c r="C35" s="11" t="s">
        <v>42</v>
      </c>
      <c r="D35" s="30">
        <v>5000</v>
      </c>
      <c r="E35" s="30">
        <v>0</v>
      </c>
      <c r="F35" s="30">
        <v>5000</v>
      </c>
    </row>
    <row r="36" spans="1:6" ht="13.5" customHeight="1" thickBot="1">
      <c r="A36" s="141"/>
      <c r="B36" s="10">
        <v>5171</v>
      </c>
      <c r="C36" s="11" t="s">
        <v>44</v>
      </c>
      <c r="D36" s="109">
        <v>60000</v>
      </c>
      <c r="E36" s="109">
        <v>0</v>
      </c>
      <c r="F36" s="109">
        <v>50000</v>
      </c>
    </row>
    <row r="37" spans="1:6" ht="13.5" customHeight="1" thickBot="1">
      <c r="A37" s="53">
        <v>3111</v>
      </c>
      <c r="B37" s="57"/>
      <c r="C37" s="58" t="s">
        <v>55</v>
      </c>
      <c r="D37" s="55">
        <f>D38</f>
        <v>450000</v>
      </c>
      <c r="E37" s="55">
        <f>E38</f>
        <v>450000</v>
      </c>
      <c r="F37" s="55">
        <f>F38</f>
        <v>500000</v>
      </c>
    </row>
    <row r="38" spans="1:6" ht="13.5" customHeight="1">
      <c r="A38" s="121"/>
      <c r="B38" s="22">
        <v>5331</v>
      </c>
      <c r="C38" s="40" t="s">
        <v>56</v>
      </c>
      <c r="D38" s="9">
        <v>450000</v>
      </c>
      <c r="E38" s="9">
        <v>450000</v>
      </c>
      <c r="F38" s="9">
        <v>500000</v>
      </c>
    </row>
    <row r="39" spans="1:6" ht="13.5" customHeight="1" thickBot="1">
      <c r="A39" s="17"/>
      <c r="B39" s="22">
        <v>5336</v>
      </c>
      <c r="C39" s="40" t="s">
        <v>137</v>
      </c>
      <c r="D39" s="9"/>
      <c r="E39" s="9"/>
      <c r="F39" s="9"/>
    </row>
    <row r="40" spans="1:6" ht="13.5" customHeight="1" thickBot="1">
      <c r="A40" s="53">
        <v>3117</v>
      </c>
      <c r="B40" s="57"/>
      <c r="C40" s="58" t="s">
        <v>57</v>
      </c>
      <c r="D40" s="55">
        <f>D42</f>
        <v>500000</v>
      </c>
      <c r="E40" s="55">
        <f>E42</f>
        <v>500000</v>
      </c>
      <c r="F40" s="55">
        <f>F42</f>
        <v>540000</v>
      </c>
    </row>
    <row r="41" spans="1:6" ht="13.5" customHeight="1">
      <c r="A41" s="121"/>
      <c r="B41" s="22">
        <v>5169</v>
      </c>
      <c r="C41" s="40" t="s">
        <v>41</v>
      </c>
      <c r="D41" s="9"/>
      <c r="E41" s="9"/>
      <c r="F41" s="9"/>
    </row>
    <row r="42" spans="1:6" ht="13.5" customHeight="1">
      <c r="A42" s="121"/>
      <c r="B42" s="22">
        <v>5331</v>
      </c>
      <c r="C42" s="40" t="s">
        <v>56</v>
      </c>
      <c r="D42" s="9">
        <v>500000</v>
      </c>
      <c r="E42" s="9">
        <v>500000</v>
      </c>
      <c r="F42" s="9">
        <v>540000</v>
      </c>
    </row>
    <row r="43" spans="1:6" ht="13.5" customHeight="1" thickBot="1">
      <c r="A43" s="17"/>
      <c r="B43" s="22">
        <v>6351</v>
      </c>
      <c r="C43" s="40" t="s">
        <v>126</v>
      </c>
      <c r="D43" s="9"/>
      <c r="E43" s="9"/>
      <c r="F43" s="9"/>
    </row>
    <row r="44" spans="1:6" ht="13.5" customHeight="1" thickBot="1">
      <c r="A44" s="53">
        <v>3314</v>
      </c>
      <c r="B44" s="57"/>
      <c r="C44" s="58" t="s">
        <v>7</v>
      </c>
      <c r="D44" s="55">
        <f>SUM(D45:D50)</f>
        <v>285000</v>
      </c>
      <c r="E44" s="55">
        <f>SUM(E45:E50)</f>
        <v>356000</v>
      </c>
      <c r="F44" s="55">
        <f>SUM(F45:F50)</f>
        <v>240000</v>
      </c>
    </row>
    <row r="45" spans="1:6" ht="13.5" customHeight="1">
      <c r="A45" s="141"/>
      <c r="B45" s="10">
        <v>5021</v>
      </c>
      <c r="C45" s="11" t="s">
        <v>42</v>
      </c>
      <c r="D45" s="30">
        <v>15000</v>
      </c>
      <c r="E45" s="30">
        <v>15000</v>
      </c>
      <c r="F45" s="30">
        <v>15000</v>
      </c>
    </row>
    <row r="46" spans="1:6" ht="13.5" customHeight="1">
      <c r="A46" s="141"/>
      <c r="B46" s="10">
        <v>5136</v>
      </c>
      <c r="C46" s="11" t="s">
        <v>58</v>
      </c>
      <c r="D46" s="30">
        <v>5000</v>
      </c>
      <c r="E46" s="30">
        <v>5000</v>
      </c>
      <c r="F46" s="30">
        <v>5000</v>
      </c>
    </row>
    <row r="47" spans="1:6" ht="13.5" customHeight="1">
      <c r="A47" s="141"/>
      <c r="B47" s="10">
        <v>5137</v>
      </c>
      <c r="C47" s="11" t="s">
        <v>125</v>
      </c>
      <c r="D47" s="30"/>
      <c r="E47" s="30">
        <v>19000</v>
      </c>
      <c r="F47" s="30"/>
    </row>
    <row r="48" spans="1:6" ht="13.5" customHeight="1">
      <c r="A48" s="140"/>
      <c r="B48" s="23">
        <v>5139</v>
      </c>
      <c r="C48" s="11" t="s">
        <v>43</v>
      </c>
      <c r="D48" s="30">
        <v>3000</v>
      </c>
      <c r="E48" s="30">
        <v>8000</v>
      </c>
      <c r="F48" s="30">
        <v>5000</v>
      </c>
    </row>
    <row r="49" spans="1:6" ht="13.5" customHeight="1">
      <c r="A49" s="142"/>
      <c r="B49" s="23">
        <v>5169</v>
      </c>
      <c r="C49" s="13" t="s">
        <v>41</v>
      </c>
      <c r="D49" s="30">
        <v>12000</v>
      </c>
      <c r="E49" s="30">
        <v>12000</v>
      </c>
      <c r="F49" s="30">
        <v>15000</v>
      </c>
    </row>
    <row r="50" spans="1:6" ht="13.5" customHeight="1" thickBot="1">
      <c r="A50" s="140"/>
      <c r="B50" s="23">
        <v>6121</v>
      </c>
      <c r="C50" s="11" t="s">
        <v>45</v>
      </c>
      <c r="D50" s="30">
        <v>250000</v>
      </c>
      <c r="E50" s="30">
        <v>297000</v>
      </c>
      <c r="F50" s="30">
        <v>200000</v>
      </c>
    </row>
    <row r="51" spans="1:6" ht="13.5" customHeight="1" thickBot="1">
      <c r="A51" s="53">
        <v>3319</v>
      </c>
      <c r="B51" s="57"/>
      <c r="C51" s="58" t="s">
        <v>60</v>
      </c>
      <c r="D51" s="55">
        <f>SUM(D52)</f>
        <v>3000</v>
      </c>
      <c r="E51" s="55">
        <f>SUM(E52)</f>
        <v>3000</v>
      </c>
      <c r="F51" s="55">
        <f>SUM(F52)</f>
        <v>3000</v>
      </c>
    </row>
    <row r="52" spans="1:6" ht="13.5" customHeight="1" thickBot="1">
      <c r="A52" s="141"/>
      <c r="B52" s="10">
        <v>5021</v>
      </c>
      <c r="C52" s="11" t="s">
        <v>42</v>
      </c>
      <c r="D52" s="30">
        <v>3000</v>
      </c>
      <c r="E52" s="30">
        <v>3000</v>
      </c>
      <c r="F52" s="30">
        <v>3000</v>
      </c>
    </row>
    <row r="53" spans="1:6" ht="13.5" customHeight="1" thickBot="1">
      <c r="A53" s="53">
        <v>3326</v>
      </c>
      <c r="B53" s="57"/>
      <c r="C53" s="58" t="s">
        <v>61</v>
      </c>
      <c r="D53" s="55">
        <f>SUM(D54:D55)</f>
        <v>6000</v>
      </c>
      <c r="E53" s="55">
        <f>SUM(E54:E55)</f>
        <v>6000</v>
      </c>
      <c r="F53" s="55">
        <f>SUM(F54:F55)</f>
        <v>6000</v>
      </c>
    </row>
    <row r="54" spans="1:6" ht="13.5" customHeight="1">
      <c r="A54" s="141"/>
      <c r="B54" s="10">
        <v>5021</v>
      </c>
      <c r="C54" s="11" t="s">
        <v>42</v>
      </c>
      <c r="D54" s="30">
        <v>1000</v>
      </c>
      <c r="E54" s="30">
        <v>1000</v>
      </c>
      <c r="F54" s="30">
        <v>1000</v>
      </c>
    </row>
    <row r="55" spans="1:6" ht="13.5" customHeight="1" thickBot="1">
      <c r="A55" s="141"/>
      <c r="B55" s="22">
        <v>5154</v>
      </c>
      <c r="C55" s="40" t="s">
        <v>53</v>
      </c>
      <c r="D55" s="9">
        <v>5000</v>
      </c>
      <c r="E55" s="9">
        <v>5000</v>
      </c>
      <c r="F55" s="9">
        <v>5000</v>
      </c>
    </row>
    <row r="56" spans="1:6" ht="13.5" customHeight="1" thickBot="1">
      <c r="A56" s="53">
        <v>3399</v>
      </c>
      <c r="B56" s="57"/>
      <c r="C56" s="58" t="s">
        <v>62</v>
      </c>
      <c r="D56" s="55">
        <f>SUM(D57:D70)</f>
        <v>216000</v>
      </c>
      <c r="E56" s="55">
        <f>SUM(E57:E70)</f>
        <v>353000</v>
      </c>
      <c r="F56" s="55">
        <f>SUM(F57:F70)</f>
        <v>829000</v>
      </c>
    </row>
    <row r="57" spans="1:6" ht="13.5" customHeight="1">
      <c r="A57" s="141"/>
      <c r="B57" s="10">
        <v>5021</v>
      </c>
      <c r="C57" s="11" t="s">
        <v>42</v>
      </c>
      <c r="D57" s="109">
        <v>35000</v>
      </c>
      <c r="E57" s="109">
        <v>14000</v>
      </c>
      <c r="F57" s="109">
        <v>20000</v>
      </c>
    </row>
    <row r="58" spans="1:6" ht="13.5" customHeight="1">
      <c r="A58" s="141"/>
      <c r="B58" s="10">
        <v>5041</v>
      </c>
      <c r="C58" s="11" t="s">
        <v>63</v>
      </c>
      <c r="D58" s="109">
        <v>70000</v>
      </c>
      <c r="E58" s="109">
        <v>145000</v>
      </c>
      <c r="F58" s="109">
        <v>150000</v>
      </c>
    </row>
    <row r="59" spans="1:6" ht="13.5" customHeight="1">
      <c r="A59" s="141"/>
      <c r="B59" s="10">
        <v>5136</v>
      </c>
      <c r="C59" s="11" t="s">
        <v>58</v>
      </c>
      <c r="D59" s="109">
        <v>15000</v>
      </c>
      <c r="E59" s="109">
        <v>15000</v>
      </c>
      <c r="F59" s="109">
        <v>15000</v>
      </c>
    </row>
    <row r="60" spans="1:6" ht="13.5" customHeight="1">
      <c r="A60" s="140"/>
      <c r="B60" s="23">
        <v>5139</v>
      </c>
      <c r="C60" s="11" t="s">
        <v>43</v>
      </c>
      <c r="D60" s="109">
        <v>8000</v>
      </c>
      <c r="E60" s="109">
        <v>8000</v>
      </c>
      <c r="F60" s="109">
        <v>20000</v>
      </c>
    </row>
    <row r="61" spans="1:6" ht="13.5" customHeight="1">
      <c r="A61" s="140"/>
      <c r="B61" s="23">
        <v>5151</v>
      </c>
      <c r="C61" s="11" t="s">
        <v>91</v>
      </c>
      <c r="D61" s="109"/>
      <c r="E61" s="109">
        <v>8000</v>
      </c>
      <c r="F61" s="109">
        <v>10000</v>
      </c>
    </row>
    <row r="62" spans="1:6" ht="13.5" customHeight="1">
      <c r="A62" s="140"/>
      <c r="B62" s="23">
        <v>5154</v>
      </c>
      <c r="C62" s="11" t="s">
        <v>53</v>
      </c>
      <c r="D62" s="109"/>
      <c r="E62" s="109"/>
      <c r="F62" s="109"/>
    </row>
    <row r="63" spans="1:6" ht="13.5" customHeight="1">
      <c r="A63" s="140"/>
      <c r="B63" s="23">
        <v>5161</v>
      </c>
      <c r="C63" s="11" t="s">
        <v>64</v>
      </c>
      <c r="D63" s="109">
        <v>1000</v>
      </c>
      <c r="E63" s="109">
        <v>1000</v>
      </c>
      <c r="F63" s="109">
        <v>1000</v>
      </c>
    </row>
    <row r="64" spans="1:6" ht="13.5" customHeight="1">
      <c r="A64" s="140"/>
      <c r="B64" s="23">
        <v>5164</v>
      </c>
      <c r="C64" s="11" t="s">
        <v>65</v>
      </c>
      <c r="D64" s="109">
        <v>8000</v>
      </c>
      <c r="E64" s="109">
        <v>8000</v>
      </c>
      <c r="F64" s="109">
        <v>8000</v>
      </c>
    </row>
    <row r="65" spans="1:6" ht="13.5" customHeight="1">
      <c r="A65" s="140"/>
      <c r="B65" s="23">
        <v>5169</v>
      </c>
      <c r="C65" s="13" t="s">
        <v>41</v>
      </c>
      <c r="D65" s="109">
        <v>24000</v>
      </c>
      <c r="E65" s="109">
        <v>4000</v>
      </c>
      <c r="F65" s="109">
        <v>10000</v>
      </c>
    </row>
    <row r="66" spans="1:6" ht="13.5" customHeight="1">
      <c r="A66" s="140"/>
      <c r="B66" s="23">
        <v>5171</v>
      </c>
      <c r="C66" s="11" t="s">
        <v>44</v>
      </c>
      <c r="D66" s="109"/>
      <c r="E66" s="109">
        <v>95000</v>
      </c>
      <c r="F66" s="160">
        <v>40000</v>
      </c>
    </row>
    <row r="67" spans="1:6" ht="13.5" customHeight="1">
      <c r="A67" s="140"/>
      <c r="B67" s="23">
        <v>5175</v>
      </c>
      <c r="C67" s="11" t="s">
        <v>66</v>
      </c>
      <c r="D67" s="109">
        <v>15000</v>
      </c>
      <c r="E67" s="109">
        <v>15000</v>
      </c>
      <c r="F67" s="109">
        <v>15000</v>
      </c>
    </row>
    <row r="68" spans="1:6" ht="13.5" customHeight="1">
      <c r="A68" s="140"/>
      <c r="B68" s="23">
        <v>5194</v>
      </c>
      <c r="C68" s="11" t="s">
        <v>67</v>
      </c>
      <c r="D68" s="109">
        <v>30000</v>
      </c>
      <c r="E68" s="109">
        <v>30000</v>
      </c>
      <c r="F68" s="109">
        <v>30000</v>
      </c>
    </row>
    <row r="69" spans="1:6" ht="13.5" customHeight="1">
      <c r="A69" s="142"/>
      <c r="B69" s="23">
        <v>5492</v>
      </c>
      <c r="C69" s="13" t="s">
        <v>68</v>
      </c>
      <c r="D69" s="109">
        <v>10000</v>
      </c>
      <c r="E69" s="109">
        <v>10000</v>
      </c>
      <c r="F69" s="109">
        <v>10000</v>
      </c>
    </row>
    <row r="70" spans="1:6" ht="13.5" customHeight="1" thickBot="1">
      <c r="A70" s="140"/>
      <c r="B70" s="23">
        <v>6121</v>
      </c>
      <c r="C70" s="11" t="s">
        <v>45</v>
      </c>
      <c r="D70" s="30"/>
      <c r="E70" s="30"/>
      <c r="F70" s="30">
        <v>500000</v>
      </c>
    </row>
    <row r="71" spans="1:6" ht="13.5" customHeight="1" thickBot="1">
      <c r="A71" s="53">
        <v>3412</v>
      </c>
      <c r="B71" s="57"/>
      <c r="C71" s="58" t="s">
        <v>69</v>
      </c>
      <c r="D71" s="55">
        <f>D72+D73+D74+D76</f>
        <v>217000</v>
      </c>
      <c r="E71" s="55">
        <f>E72+E73+E74+E76</f>
        <v>19000</v>
      </c>
      <c r="F71" s="55">
        <f>F72+F73+F74+F75+F76</f>
        <v>557000</v>
      </c>
    </row>
    <row r="72" spans="1:6" ht="13.5" customHeight="1">
      <c r="A72" s="141"/>
      <c r="B72" s="10">
        <v>5021</v>
      </c>
      <c r="C72" s="11" t="s">
        <v>42</v>
      </c>
      <c r="D72" s="30">
        <v>9000</v>
      </c>
      <c r="E72" s="30">
        <v>1000</v>
      </c>
      <c r="F72" s="30">
        <v>5000</v>
      </c>
    </row>
    <row r="73" spans="1:6" ht="13.5" customHeight="1">
      <c r="A73" s="140"/>
      <c r="B73" s="133">
        <v>5139</v>
      </c>
      <c r="C73" s="11" t="s">
        <v>43</v>
      </c>
      <c r="D73" s="30">
        <v>4000</v>
      </c>
      <c r="E73" s="30">
        <v>14000</v>
      </c>
      <c r="F73" s="30">
        <v>20000</v>
      </c>
    </row>
    <row r="74" spans="1:6" ht="13.5" customHeight="1">
      <c r="A74" s="140"/>
      <c r="B74" s="133">
        <v>5154</v>
      </c>
      <c r="C74" s="11" t="s">
        <v>53</v>
      </c>
      <c r="D74" s="30">
        <v>4000</v>
      </c>
      <c r="E74" s="30">
        <v>4000</v>
      </c>
      <c r="F74" s="30">
        <v>3000</v>
      </c>
    </row>
    <row r="75" spans="1:6" ht="13.5" customHeight="1">
      <c r="A75" s="140"/>
      <c r="B75" s="133">
        <v>5169</v>
      </c>
      <c r="C75" s="11" t="s">
        <v>41</v>
      </c>
      <c r="D75" s="30"/>
      <c r="E75" s="30">
        <v>4000</v>
      </c>
      <c r="F75" s="158">
        <v>29000</v>
      </c>
    </row>
    <row r="76" spans="1:6" ht="13.5" customHeight="1" thickBot="1">
      <c r="A76" s="3"/>
      <c r="B76" s="134">
        <v>6121</v>
      </c>
      <c r="C76" s="11" t="s">
        <v>45</v>
      </c>
      <c r="D76" s="30">
        <v>200000</v>
      </c>
      <c r="E76" s="30">
        <v>0</v>
      </c>
      <c r="F76" s="158">
        <v>500000</v>
      </c>
    </row>
    <row r="77" spans="1:6" ht="13.5" customHeight="1" thickBot="1">
      <c r="A77" s="53">
        <v>3419</v>
      </c>
      <c r="B77" s="57"/>
      <c r="C77" s="58" t="s">
        <v>70</v>
      </c>
      <c r="D77" s="55">
        <f>SUM(D78:D86)</f>
        <v>188000</v>
      </c>
      <c r="E77" s="55">
        <f>SUM(E78:E86)</f>
        <v>436000</v>
      </c>
      <c r="F77" s="55">
        <f>SUM(F78:F86)</f>
        <v>187000</v>
      </c>
    </row>
    <row r="78" spans="1:6" ht="13.5" customHeight="1">
      <c r="A78" s="141"/>
      <c r="B78" s="10">
        <v>5021</v>
      </c>
      <c r="C78" s="11" t="s">
        <v>42</v>
      </c>
      <c r="D78" s="30">
        <v>8000</v>
      </c>
      <c r="E78" s="30">
        <v>4000</v>
      </c>
      <c r="F78" s="30">
        <v>5000</v>
      </c>
    </row>
    <row r="79" spans="1:6" ht="13.5" customHeight="1">
      <c r="A79" s="140"/>
      <c r="B79" s="23">
        <v>5139</v>
      </c>
      <c r="C79" s="11" t="s">
        <v>43</v>
      </c>
      <c r="D79" s="30">
        <v>5000</v>
      </c>
      <c r="E79" s="30">
        <v>5000</v>
      </c>
      <c r="F79" s="30">
        <v>5000</v>
      </c>
    </row>
    <row r="80" spans="1:6" ht="13.5" customHeight="1">
      <c r="A80" s="140"/>
      <c r="B80" s="23">
        <v>5154</v>
      </c>
      <c r="C80" s="11" t="s">
        <v>53</v>
      </c>
      <c r="D80" s="30"/>
      <c r="E80" s="30"/>
      <c r="F80" s="30"/>
    </row>
    <row r="81" spans="1:6" ht="13.5" customHeight="1">
      <c r="A81" s="140"/>
      <c r="B81" s="23">
        <v>5164</v>
      </c>
      <c r="C81" s="11" t="s">
        <v>65</v>
      </c>
      <c r="D81" s="30"/>
      <c r="E81" s="30">
        <v>2000</v>
      </c>
      <c r="F81" s="30">
        <v>2000</v>
      </c>
    </row>
    <row r="82" spans="1:6" ht="13.5" customHeight="1">
      <c r="A82" s="140"/>
      <c r="B82" s="23">
        <v>5169</v>
      </c>
      <c r="C82" s="13" t="s">
        <v>41</v>
      </c>
      <c r="D82" s="30">
        <v>1000</v>
      </c>
      <c r="E82" s="30">
        <v>1000</v>
      </c>
      <c r="F82" s="30">
        <v>1000</v>
      </c>
    </row>
    <row r="83" spans="1:6" ht="13.5" customHeight="1">
      <c r="A83" s="140"/>
      <c r="B83" s="23">
        <v>5175</v>
      </c>
      <c r="C83" s="11" t="s">
        <v>66</v>
      </c>
      <c r="D83" s="30">
        <v>12000</v>
      </c>
      <c r="E83" s="30">
        <v>12000</v>
      </c>
      <c r="F83" s="30">
        <v>12000</v>
      </c>
    </row>
    <row r="84" spans="1:6" ht="13.5" customHeight="1">
      <c r="A84" s="140"/>
      <c r="B84" s="23">
        <v>5194</v>
      </c>
      <c r="C84" s="11" t="s">
        <v>67</v>
      </c>
      <c r="D84" s="30">
        <v>12000</v>
      </c>
      <c r="E84" s="30">
        <v>12000</v>
      </c>
      <c r="F84" s="30">
        <v>12000</v>
      </c>
    </row>
    <row r="85" spans="1:6" ht="13.5" customHeight="1">
      <c r="A85" s="142"/>
      <c r="B85" s="23">
        <v>5222</v>
      </c>
      <c r="C85" s="13" t="s">
        <v>71</v>
      </c>
      <c r="D85" s="30">
        <v>150000</v>
      </c>
      <c r="E85" s="30">
        <v>150000</v>
      </c>
      <c r="F85" s="30">
        <v>150000</v>
      </c>
    </row>
    <row r="86" spans="1:6" ht="13.5" customHeight="1" thickBot="1">
      <c r="A86" s="142"/>
      <c r="B86" s="23">
        <v>6322</v>
      </c>
      <c r="C86" s="13" t="s">
        <v>145</v>
      </c>
      <c r="D86" s="30"/>
      <c r="E86" s="30">
        <v>250000</v>
      </c>
      <c r="F86" s="30"/>
    </row>
    <row r="87" spans="1:6" ht="13.5" customHeight="1" thickBot="1">
      <c r="A87" s="53">
        <v>3421</v>
      </c>
      <c r="B87" s="57"/>
      <c r="C87" s="58" t="s">
        <v>9</v>
      </c>
      <c r="D87" s="55">
        <f>SUM(D88:D93)</f>
        <v>875000</v>
      </c>
      <c r="E87" s="55">
        <f>SUM(E88:E93)</f>
        <v>1146000</v>
      </c>
      <c r="F87" s="55">
        <f>SUM(F88:F93)</f>
        <v>100000</v>
      </c>
    </row>
    <row r="88" spans="1:6" ht="13.5" customHeight="1">
      <c r="A88" s="141"/>
      <c r="B88" s="10">
        <v>5021</v>
      </c>
      <c r="C88" s="11" t="s">
        <v>42</v>
      </c>
      <c r="D88" s="29">
        <v>10000</v>
      </c>
      <c r="E88" s="29">
        <v>10000</v>
      </c>
      <c r="F88" s="29">
        <v>10000</v>
      </c>
    </row>
    <row r="89" spans="1:6" ht="13.5" customHeight="1">
      <c r="A89" s="141"/>
      <c r="B89" s="10">
        <v>5137</v>
      </c>
      <c r="C89" s="11" t="s">
        <v>125</v>
      </c>
      <c r="D89" s="30"/>
      <c r="E89" s="30">
        <v>16000</v>
      </c>
      <c r="F89" s="30">
        <v>20000</v>
      </c>
    </row>
    <row r="90" spans="1:6" ht="13.5" customHeight="1">
      <c r="A90" s="140"/>
      <c r="B90" s="23">
        <v>5139</v>
      </c>
      <c r="C90" s="11" t="s">
        <v>43</v>
      </c>
      <c r="D90" s="30">
        <v>10000</v>
      </c>
      <c r="E90" s="30">
        <v>40000</v>
      </c>
      <c r="F90" s="30">
        <v>20000</v>
      </c>
    </row>
    <row r="91" spans="1:6" ht="13.5" customHeight="1">
      <c r="A91" s="140"/>
      <c r="B91" s="23">
        <v>5169</v>
      </c>
      <c r="C91" s="13" t="s">
        <v>41</v>
      </c>
      <c r="D91" s="30">
        <v>5000</v>
      </c>
      <c r="E91" s="30">
        <v>18000</v>
      </c>
      <c r="F91" s="30">
        <v>20000</v>
      </c>
    </row>
    <row r="92" spans="1:6" ht="13.5" customHeight="1">
      <c r="A92" s="140"/>
      <c r="B92" s="23">
        <v>5171</v>
      </c>
      <c r="C92" s="11" t="s">
        <v>44</v>
      </c>
      <c r="D92" s="30"/>
      <c r="E92" s="30">
        <v>62000</v>
      </c>
      <c r="F92" s="30">
        <v>30000</v>
      </c>
    </row>
    <row r="93" spans="1:6" ht="13.5" customHeight="1" thickBot="1">
      <c r="A93" s="140"/>
      <c r="B93" s="23">
        <v>6121</v>
      </c>
      <c r="C93" s="11" t="s">
        <v>45</v>
      </c>
      <c r="D93" s="30">
        <v>850000</v>
      </c>
      <c r="E93" s="30">
        <v>1000000</v>
      </c>
      <c r="F93" s="30">
        <v>0</v>
      </c>
    </row>
    <row r="94" spans="1:6" ht="13.5" customHeight="1">
      <c r="A94" s="124">
        <v>3429</v>
      </c>
      <c r="B94" s="125"/>
      <c r="C94" s="126" t="s">
        <v>72</v>
      </c>
      <c r="D94" s="127">
        <f>D95+D97+D98</f>
        <v>38000</v>
      </c>
      <c r="E94" s="127">
        <f>E95+E97+E98</f>
        <v>36000</v>
      </c>
      <c r="F94" s="127">
        <f>F95+F97+F98+F96</f>
        <v>36000</v>
      </c>
    </row>
    <row r="95" spans="1:6" ht="13.5" customHeight="1">
      <c r="A95" s="8"/>
      <c r="B95" s="135">
        <v>5139</v>
      </c>
      <c r="C95" s="130" t="s">
        <v>43</v>
      </c>
      <c r="D95" s="42">
        <v>2000</v>
      </c>
      <c r="E95" s="42">
        <v>0</v>
      </c>
      <c r="F95" s="42">
        <v>2000</v>
      </c>
    </row>
    <row r="96" spans="1:6" ht="13.5" customHeight="1">
      <c r="A96" s="8"/>
      <c r="B96" s="135">
        <v>5164</v>
      </c>
      <c r="C96" s="130" t="s">
        <v>65</v>
      </c>
      <c r="D96" s="42"/>
      <c r="E96" s="42">
        <v>2000</v>
      </c>
      <c r="F96" s="42">
        <v>2000</v>
      </c>
    </row>
    <row r="97" spans="1:6" ht="13.5" customHeight="1">
      <c r="A97" s="8"/>
      <c r="B97" s="135">
        <v>5194</v>
      </c>
      <c r="C97" s="130" t="s">
        <v>67</v>
      </c>
      <c r="D97" s="42">
        <v>1000</v>
      </c>
      <c r="E97" s="42">
        <v>1000</v>
      </c>
      <c r="F97" s="42">
        <v>2000</v>
      </c>
    </row>
    <row r="98" spans="1:6" ht="13.5" customHeight="1" thickBot="1">
      <c r="A98" s="153"/>
      <c r="B98" s="134">
        <v>5222</v>
      </c>
      <c r="C98" s="154" t="s">
        <v>71</v>
      </c>
      <c r="D98" s="61">
        <v>35000</v>
      </c>
      <c r="E98" s="61">
        <v>35000</v>
      </c>
      <c r="F98" s="61">
        <v>30000</v>
      </c>
    </row>
    <row r="99" spans="1:6" ht="13.5" customHeight="1" thickBot="1">
      <c r="A99" s="53">
        <v>3525</v>
      </c>
      <c r="B99" s="57"/>
      <c r="C99" s="58" t="s">
        <v>73</v>
      </c>
      <c r="D99" s="55">
        <f>SUM(D100)</f>
        <v>3000</v>
      </c>
      <c r="E99" s="55">
        <f>SUM(E100)</f>
        <v>3000</v>
      </c>
      <c r="F99" s="55">
        <f>SUM(F100)</f>
        <v>3000</v>
      </c>
    </row>
    <row r="100" spans="1:6" ht="13.5" customHeight="1" thickBot="1">
      <c r="A100" s="141"/>
      <c r="B100" s="10">
        <v>5223</v>
      </c>
      <c r="C100" s="11" t="s">
        <v>74</v>
      </c>
      <c r="D100" s="30">
        <v>3000</v>
      </c>
      <c r="E100" s="30">
        <v>3000</v>
      </c>
      <c r="F100" s="30">
        <v>3000</v>
      </c>
    </row>
    <row r="101" spans="1:6" ht="13.5" customHeight="1" thickBot="1">
      <c r="A101" s="53">
        <v>3612</v>
      </c>
      <c r="B101" s="57"/>
      <c r="C101" s="58" t="s">
        <v>27</v>
      </c>
      <c r="D101" s="55">
        <f>SUM(D102:D103)</f>
        <v>55000</v>
      </c>
      <c r="E101" s="55">
        <f>SUM(E102:E103)</f>
        <v>0</v>
      </c>
      <c r="F101" s="55">
        <f>SUM(F102:F103)</f>
        <v>55000</v>
      </c>
    </row>
    <row r="102" spans="1:6" ht="13.5" customHeight="1">
      <c r="A102" s="141"/>
      <c r="B102" s="10">
        <v>5169</v>
      </c>
      <c r="C102" s="11" t="s">
        <v>41</v>
      </c>
      <c r="D102" s="30">
        <v>5000</v>
      </c>
      <c r="E102" s="30">
        <v>0</v>
      </c>
      <c r="F102" s="30">
        <v>5000</v>
      </c>
    </row>
    <row r="103" spans="1:6" ht="13.5" customHeight="1" thickBot="1">
      <c r="A103" s="141"/>
      <c r="B103" s="10">
        <v>5171</v>
      </c>
      <c r="C103" s="11" t="s">
        <v>44</v>
      </c>
      <c r="D103" s="30">
        <v>50000</v>
      </c>
      <c r="E103" s="30">
        <v>0</v>
      </c>
      <c r="F103" s="30">
        <v>50000</v>
      </c>
    </row>
    <row r="104" spans="1:6" ht="13.5" customHeight="1" thickBot="1">
      <c r="A104" s="53">
        <v>3631</v>
      </c>
      <c r="B104" s="57"/>
      <c r="C104" s="58" t="s">
        <v>5</v>
      </c>
      <c r="D104" s="55">
        <f>SUM(D105:D109)</f>
        <v>189000</v>
      </c>
      <c r="E104" s="55">
        <f>SUM(E105:E109)</f>
        <v>256000</v>
      </c>
      <c r="F104" s="55">
        <f>SUM(F105:F109)</f>
        <v>254000</v>
      </c>
    </row>
    <row r="105" spans="1:6" ht="13.5" customHeight="1">
      <c r="A105" s="141"/>
      <c r="B105" s="10">
        <v>5021</v>
      </c>
      <c r="C105" s="11" t="s">
        <v>42</v>
      </c>
      <c r="D105" s="30">
        <v>10000</v>
      </c>
      <c r="E105" s="30">
        <v>25000</v>
      </c>
      <c r="F105" s="30">
        <v>25000</v>
      </c>
    </row>
    <row r="106" spans="1:6" ht="13.5" customHeight="1">
      <c r="A106" s="140"/>
      <c r="B106" s="23">
        <v>5139</v>
      </c>
      <c r="C106" s="11" t="s">
        <v>43</v>
      </c>
      <c r="D106" s="109">
        <v>30000</v>
      </c>
      <c r="E106" s="109">
        <v>40000</v>
      </c>
      <c r="F106" s="109">
        <v>40000</v>
      </c>
    </row>
    <row r="107" spans="1:6" ht="13.5" customHeight="1">
      <c r="A107" s="140"/>
      <c r="B107" s="23">
        <v>5154</v>
      </c>
      <c r="C107" s="11" t="s">
        <v>53</v>
      </c>
      <c r="D107" s="30">
        <v>120000</v>
      </c>
      <c r="E107" s="30">
        <v>120000</v>
      </c>
      <c r="F107" s="30">
        <v>150000</v>
      </c>
    </row>
    <row r="108" spans="1:6" ht="13.5" customHeight="1">
      <c r="A108" s="141"/>
      <c r="B108" s="10">
        <v>5169</v>
      </c>
      <c r="C108" s="11" t="s">
        <v>41</v>
      </c>
      <c r="D108" s="30">
        <v>9000</v>
      </c>
      <c r="E108" s="30">
        <v>6000</v>
      </c>
      <c r="F108" s="30">
        <v>9000</v>
      </c>
    </row>
    <row r="109" spans="1:6" ht="13.5" customHeight="1" thickBot="1">
      <c r="A109" s="141"/>
      <c r="B109" s="10">
        <v>5171</v>
      </c>
      <c r="C109" s="11" t="s">
        <v>44</v>
      </c>
      <c r="D109" s="30">
        <v>20000</v>
      </c>
      <c r="E109" s="30">
        <v>65000</v>
      </c>
      <c r="F109" s="30">
        <v>30000</v>
      </c>
    </row>
    <row r="110" spans="1:6" ht="13.5" customHeight="1" thickBot="1">
      <c r="A110" s="53">
        <v>3635</v>
      </c>
      <c r="B110" s="57"/>
      <c r="C110" s="58" t="s">
        <v>75</v>
      </c>
      <c r="D110" s="55">
        <f>SUM(D111)</f>
        <v>100000</v>
      </c>
      <c r="E110" s="55">
        <f>SUM(E111)</f>
        <v>50000</v>
      </c>
      <c r="F110" s="55">
        <f>SUM(F111)</f>
        <v>0</v>
      </c>
    </row>
    <row r="111" spans="1:6" ht="13.5" customHeight="1" thickBot="1">
      <c r="A111" s="121"/>
      <c r="B111" s="10">
        <v>6119</v>
      </c>
      <c r="C111" s="11" t="s">
        <v>76</v>
      </c>
      <c r="D111" s="30">
        <v>100000</v>
      </c>
      <c r="E111" s="30">
        <v>50000</v>
      </c>
      <c r="F111" s="30"/>
    </row>
    <row r="112" spans="1:6" ht="13.5" customHeight="1" thickBot="1">
      <c r="A112" s="124">
        <v>3636</v>
      </c>
      <c r="B112" s="125"/>
      <c r="C112" s="126" t="s">
        <v>127</v>
      </c>
      <c r="D112" s="127"/>
      <c r="E112" s="127"/>
      <c r="F112" s="127"/>
    </row>
    <row r="113" spans="1:6" ht="13.5" customHeight="1">
      <c r="A113" s="146"/>
      <c r="B113" s="117">
        <v>5166</v>
      </c>
      <c r="C113" s="151" t="s">
        <v>99</v>
      </c>
      <c r="D113" s="150"/>
      <c r="E113" s="150"/>
      <c r="F113" s="150"/>
    </row>
    <row r="114" spans="1:6" ht="13.5" customHeight="1" thickBot="1">
      <c r="A114" s="147"/>
      <c r="B114" s="149">
        <v>5169</v>
      </c>
      <c r="C114" s="148" t="s">
        <v>41</v>
      </c>
      <c r="D114" s="104"/>
      <c r="E114" s="104"/>
      <c r="F114" s="104"/>
    </row>
    <row r="115" spans="1:6" ht="13.5" customHeight="1" thickBot="1">
      <c r="A115" s="128">
        <v>3639</v>
      </c>
      <c r="B115" s="123"/>
      <c r="C115" s="129" t="s">
        <v>128</v>
      </c>
      <c r="D115" s="98">
        <f>D116+D117+D118+D119+D120+D122+D124+D125</f>
        <v>409000</v>
      </c>
      <c r="E115" s="98">
        <f>E116+E117+E118+E119+E120+E122+E124+E125</f>
        <v>410000</v>
      </c>
      <c r="F115" s="98">
        <f>F116+F117+F118+F119+F120+F122+F124+F125</f>
        <v>407000</v>
      </c>
    </row>
    <row r="116" spans="1:6" ht="13.5" customHeight="1">
      <c r="A116" s="141"/>
      <c r="B116" s="10">
        <v>5011</v>
      </c>
      <c r="C116" s="11" t="s">
        <v>77</v>
      </c>
      <c r="D116" s="30">
        <v>250000</v>
      </c>
      <c r="E116" s="30">
        <v>250000</v>
      </c>
      <c r="F116" s="30">
        <v>250000</v>
      </c>
    </row>
    <row r="117" spans="1:6" ht="13.5" customHeight="1">
      <c r="A117" s="141"/>
      <c r="B117" s="10">
        <v>5031</v>
      </c>
      <c r="C117" s="11" t="s">
        <v>78</v>
      </c>
      <c r="D117" s="109">
        <v>63000</v>
      </c>
      <c r="E117" s="109">
        <v>63000</v>
      </c>
      <c r="F117" s="109">
        <v>60000</v>
      </c>
    </row>
    <row r="118" spans="1:6" ht="13.5" customHeight="1">
      <c r="A118" s="141"/>
      <c r="B118" s="10">
        <v>5032</v>
      </c>
      <c r="C118" s="11" t="s">
        <v>79</v>
      </c>
      <c r="D118" s="109">
        <v>23000</v>
      </c>
      <c r="E118" s="109">
        <v>23000</v>
      </c>
      <c r="F118" s="109">
        <v>22000</v>
      </c>
    </row>
    <row r="119" spans="1:6" ht="13.5" customHeight="1">
      <c r="A119" s="141"/>
      <c r="B119" s="10">
        <v>5131</v>
      </c>
      <c r="C119" s="11" t="s">
        <v>129</v>
      </c>
      <c r="D119" s="109">
        <v>2000</v>
      </c>
      <c r="E119" s="109">
        <v>3000</v>
      </c>
      <c r="F119" s="109">
        <v>3000</v>
      </c>
    </row>
    <row r="120" spans="1:6" ht="13.5" customHeight="1">
      <c r="A120" s="140"/>
      <c r="B120" s="23">
        <v>5132</v>
      </c>
      <c r="C120" s="11" t="s">
        <v>80</v>
      </c>
      <c r="D120" s="30">
        <v>6000</v>
      </c>
      <c r="E120" s="30">
        <v>6000</v>
      </c>
      <c r="F120" s="30">
        <v>6000</v>
      </c>
    </row>
    <row r="121" spans="1:6" ht="13.5" customHeight="1">
      <c r="A121" s="140"/>
      <c r="B121" s="23">
        <v>5134</v>
      </c>
      <c r="C121" s="11" t="s">
        <v>81</v>
      </c>
      <c r="D121" s="30"/>
      <c r="E121" s="30"/>
      <c r="F121" s="30"/>
    </row>
    <row r="122" spans="1:6" ht="13.5" customHeight="1">
      <c r="A122" s="141"/>
      <c r="B122" s="10">
        <v>5169</v>
      </c>
      <c r="C122" s="11" t="s">
        <v>41</v>
      </c>
      <c r="D122" s="30">
        <v>18000</v>
      </c>
      <c r="E122" s="30">
        <v>18000</v>
      </c>
      <c r="F122" s="30">
        <v>18000</v>
      </c>
    </row>
    <row r="123" spans="1:6" ht="13.5" customHeight="1">
      <c r="A123" s="140"/>
      <c r="B123" s="23">
        <v>5171</v>
      </c>
      <c r="C123" s="11" t="s">
        <v>44</v>
      </c>
      <c r="D123" s="30"/>
      <c r="E123" s="30"/>
      <c r="F123" s="30"/>
    </row>
    <row r="124" spans="1:6" ht="13.5" customHeight="1">
      <c r="A124" s="141"/>
      <c r="B124" s="10">
        <v>5221</v>
      </c>
      <c r="C124" s="103" t="s">
        <v>82</v>
      </c>
      <c r="D124" s="109">
        <v>17000</v>
      </c>
      <c r="E124" s="109">
        <v>17000</v>
      </c>
      <c r="F124" s="109">
        <v>18000</v>
      </c>
    </row>
    <row r="125" spans="1:6" ht="13.5" customHeight="1" thickBot="1">
      <c r="A125" s="141"/>
      <c r="B125" s="10">
        <v>5329</v>
      </c>
      <c r="C125" s="11" t="s">
        <v>83</v>
      </c>
      <c r="D125" s="30">
        <v>30000</v>
      </c>
      <c r="E125" s="30">
        <v>30000</v>
      </c>
      <c r="F125" s="30">
        <v>30000</v>
      </c>
    </row>
    <row r="126" spans="1:6" ht="13.5" customHeight="1" thickBot="1">
      <c r="A126" s="53">
        <v>3721</v>
      </c>
      <c r="B126" s="57"/>
      <c r="C126" s="58" t="s">
        <v>84</v>
      </c>
      <c r="D126" s="55">
        <f>SUM(D127)</f>
        <v>20000</v>
      </c>
      <c r="E126" s="55">
        <f>SUM(E127)</f>
        <v>50000</v>
      </c>
      <c r="F126" s="55">
        <f>SUM(F127)</f>
        <v>40000</v>
      </c>
    </row>
    <row r="127" spans="1:6" ht="13.5" customHeight="1" thickBot="1">
      <c r="A127" s="141"/>
      <c r="B127" s="10">
        <v>5169</v>
      </c>
      <c r="C127" s="11" t="s">
        <v>41</v>
      </c>
      <c r="D127" s="30">
        <v>20000</v>
      </c>
      <c r="E127" s="30">
        <v>50000</v>
      </c>
      <c r="F127" s="30">
        <v>40000</v>
      </c>
    </row>
    <row r="128" spans="1:6" ht="13.5" customHeight="1" thickBot="1">
      <c r="A128" s="53">
        <v>3722</v>
      </c>
      <c r="B128" s="57"/>
      <c r="C128" s="58" t="s">
        <v>29</v>
      </c>
      <c r="D128" s="55">
        <f>D129+D130+D131</f>
        <v>330000</v>
      </c>
      <c r="E128" s="55">
        <f>E129+E130+E131</f>
        <v>322000</v>
      </c>
      <c r="F128" s="55">
        <f>F129+F130+F131</f>
        <v>322000</v>
      </c>
    </row>
    <row r="129" spans="1:6" ht="13.5" customHeight="1">
      <c r="A129" s="141"/>
      <c r="B129" s="10">
        <v>5138</v>
      </c>
      <c r="C129" s="11" t="s">
        <v>85</v>
      </c>
      <c r="D129" s="30">
        <v>8000</v>
      </c>
      <c r="E129" s="30">
        <v>0</v>
      </c>
      <c r="F129" s="30"/>
    </row>
    <row r="130" spans="1:6" ht="13.5" customHeight="1">
      <c r="A130" s="140"/>
      <c r="B130" s="23">
        <v>5139</v>
      </c>
      <c r="C130" s="11" t="s">
        <v>43</v>
      </c>
      <c r="D130" s="30">
        <v>2000</v>
      </c>
      <c r="E130" s="30">
        <v>2000</v>
      </c>
      <c r="F130" s="30">
        <v>2000</v>
      </c>
    </row>
    <row r="131" spans="1:6" ht="13.5" customHeight="1">
      <c r="A131" s="140"/>
      <c r="B131" s="23">
        <v>5169</v>
      </c>
      <c r="C131" s="11" t="s">
        <v>41</v>
      </c>
      <c r="D131" s="30">
        <v>320000</v>
      </c>
      <c r="E131" s="30">
        <v>320000</v>
      </c>
      <c r="F131" s="30">
        <v>320000</v>
      </c>
    </row>
    <row r="132" spans="1:6" ht="13.5" customHeight="1" thickBot="1">
      <c r="A132" s="140"/>
      <c r="B132" s="23">
        <v>5179</v>
      </c>
      <c r="C132" s="11" t="s">
        <v>86</v>
      </c>
      <c r="D132" s="30"/>
      <c r="E132" s="30"/>
      <c r="F132" s="30"/>
    </row>
    <row r="133" spans="1:6" ht="13.5" customHeight="1" thickBot="1">
      <c r="A133" s="53">
        <v>3723</v>
      </c>
      <c r="B133" s="57"/>
      <c r="C133" s="58" t="s">
        <v>31</v>
      </c>
      <c r="D133" s="55">
        <f>D134+D135+D137</f>
        <v>4000</v>
      </c>
      <c r="E133" s="55">
        <f>E134+E135+E137</f>
        <v>26000</v>
      </c>
      <c r="F133" s="55">
        <f>F134+F135+F137+F136</f>
        <v>345000</v>
      </c>
    </row>
    <row r="134" spans="1:6" ht="13.5" customHeight="1">
      <c r="A134" s="141"/>
      <c r="B134" s="10">
        <v>5137</v>
      </c>
      <c r="C134" s="11" t="s">
        <v>59</v>
      </c>
      <c r="D134" s="30">
        <v>3000</v>
      </c>
      <c r="E134" s="30">
        <v>0</v>
      </c>
      <c r="F134" s="30"/>
    </row>
    <row r="135" spans="1:6" ht="13.5" customHeight="1">
      <c r="A135" s="141"/>
      <c r="B135" s="23">
        <v>5139</v>
      </c>
      <c r="C135" s="11" t="s">
        <v>43</v>
      </c>
      <c r="D135" s="30">
        <v>1000</v>
      </c>
      <c r="E135" s="30">
        <v>16000</v>
      </c>
      <c r="F135" s="30">
        <v>15000</v>
      </c>
    </row>
    <row r="136" spans="1:6" ht="13.5" customHeight="1">
      <c r="A136" s="141"/>
      <c r="B136" s="23">
        <v>5169</v>
      </c>
      <c r="C136" s="11" t="s">
        <v>41</v>
      </c>
      <c r="D136" s="30">
        <v>320000</v>
      </c>
      <c r="E136" s="30">
        <v>320000</v>
      </c>
      <c r="F136" s="30">
        <v>320000</v>
      </c>
    </row>
    <row r="137" spans="1:6" ht="13.5" customHeight="1" thickBot="1">
      <c r="A137" s="140"/>
      <c r="B137" s="23">
        <v>5171</v>
      </c>
      <c r="C137" s="11" t="s">
        <v>44</v>
      </c>
      <c r="D137" s="30"/>
      <c r="E137" s="30">
        <v>10000</v>
      </c>
      <c r="F137" s="30">
        <v>10000</v>
      </c>
    </row>
    <row r="138" spans="1:6" ht="13.5" customHeight="1" thickBot="1">
      <c r="A138" s="53">
        <v>3745</v>
      </c>
      <c r="B138" s="57"/>
      <c r="C138" s="58" t="s">
        <v>113</v>
      </c>
      <c r="D138" s="55">
        <f>SUM(D139:D146)</f>
        <v>273000</v>
      </c>
      <c r="E138" s="55">
        <f>SUM(E139:E146)</f>
        <v>310000</v>
      </c>
      <c r="F138" s="55">
        <f>SUM(F139:F146)</f>
        <v>308000</v>
      </c>
    </row>
    <row r="139" spans="1:6" ht="13.5" customHeight="1">
      <c r="A139" s="141"/>
      <c r="B139" s="10">
        <v>5021</v>
      </c>
      <c r="C139" s="11" t="s">
        <v>42</v>
      </c>
      <c r="D139" s="30">
        <v>80000</v>
      </c>
      <c r="E139" s="30">
        <v>160000</v>
      </c>
      <c r="F139" s="30">
        <v>150000</v>
      </c>
    </row>
    <row r="140" spans="1:6" ht="13.5" customHeight="1">
      <c r="A140" s="141"/>
      <c r="B140" s="10">
        <v>5132</v>
      </c>
      <c r="C140" s="11" t="s">
        <v>80</v>
      </c>
      <c r="D140" s="30">
        <v>2000</v>
      </c>
      <c r="E140" s="30">
        <v>0</v>
      </c>
      <c r="F140" s="30">
        <v>2000</v>
      </c>
    </row>
    <row r="141" spans="1:6" ht="13.5" customHeight="1">
      <c r="A141" s="140"/>
      <c r="B141" s="10">
        <v>5137</v>
      </c>
      <c r="C141" s="11" t="s">
        <v>59</v>
      </c>
      <c r="D141" s="30">
        <v>30000</v>
      </c>
      <c r="E141" s="30">
        <v>0</v>
      </c>
      <c r="F141" s="30">
        <v>10000</v>
      </c>
    </row>
    <row r="142" spans="1:6" ht="13.5" customHeight="1">
      <c r="A142" s="140"/>
      <c r="B142" s="23">
        <v>5139</v>
      </c>
      <c r="C142" s="11" t="s">
        <v>43</v>
      </c>
      <c r="D142" s="30">
        <v>30000</v>
      </c>
      <c r="E142" s="30">
        <v>44000</v>
      </c>
      <c r="F142" s="30">
        <v>30000</v>
      </c>
    </row>
    <row r="143" spans="1:6" ht="13.5" customHeight="1">
      <c r="A143" s="140"/>
      <c r="B143" s="10">
        <v>5156</v>
      </c>
      <c r="C143" s="11" t="s">
        <v>47</v>
      </c>
      <c r="D143" s="30">
        <v>30000</v>
      </c>
      <c r="E143" s="30">
        <v>45000</v>
      </c>
      <c r="F143" s="30">
        <v>45000</v>
      </c>
    </row>
    <row r="144" spans="1:6" ht="13.5" customHeight="1">
      <c r="A144" s="140"/>
      <c r="B144" s="23">
        <v>5164</v>
      </c>
      <c r="C144" s="11" t="s">
        <v>65</v>
      </c>
      <c r="D144" s="30">
        <v>1000</v>
      </c>
      <c r="E144" s="30">
        <v>1000</v>
      </c>
      <c r="F144" s="30">
        <v>1000</v>
      </c>
    </row>
    <row r="145" spans="1:6" ht="13.5" customHeight="1">
      <c r="A145" s="140"/>
      <c r="B145" s="23">
        <v>5169</v>
      </c>
      <c r="C145" s="11" t="s">
        <v>41</v>
      </c>
      <c r="D145" s="30">
        <v>40000</v>
      </c>
      <c r="E145" s="30">
        <v>0</v>
      </c>
      <c r="F145" s="30">
        <v>20000</v>
      </c>
    </row>
    <row r="146" spans="1:6" ht="13.5" customHeight="1" thickBot="1">
      <c r="A146" s="139"/>
      <c r="B146" s="10">
        <v>5171</v>
      </c>
      <c r="C146" s="11" t="s">
        <v>44</v>
      </c>
      <c r="D146" s="30">
        <v>60000</v>
      </c>
      <c r="E146" s="30">
        <v>60000</v>
      </c>
      <c r="F146" s="30">
        <v>50000</v>
      </c>
    </row>
    <row r="147" spans="1:6" ht="13.5" customHeight="1" thickBot="1">
      <c r="A147" s="53">
        <v>4350</v>
      </c>
      <c r="B147" s="57"/>
      <c r="C147" s="58" t="s">
        <v>130</v>
      </c>
      <c r="D147" s="55"/>
      <c r="E147" s="55"/>
      <c r="F147" s="55">
        <f>F148</f>
        <v>5000</v>
      </c>
    </row>
    <row r="148" spans="1:6" ht="13.5" customHeight="1" thickBot="1">
      <c r="A148" s="140"/>
      <c r="B148" s="23">
        <v>5339</v>
      </c>
      <c r="C148" s="11" t="s">
        <v>51</v>
      </c>
      <c r="D148" s="30"/>
      <c r="E148" s="30"/>
      <c r="F148" s="30">
        <v>5000</v>
      </c>
    </row>
    <row r="149" spans="1:6" ht="13.5" customHeight="1" thickBot="1">
      <c r="A149" s="53">
        <v>4357</v>
      </c>
      <c r="B149" s="57"/>
      <c r="C149" s="58" t="s">
        <v>87</v>
      </c>
      <c r="D149" s="55">
        <f>SUM(D150)</f>
        <v>5000</v>
      </c>
      <c r="E149" s="55">
        <f>SUM(E150)</f>
        <v>5000</v>
      </c>
      <c r="F149" s="55">
        <f>SUM(F150)</f>
        <v>5000</v>
      </c>
    </row>
    <row r="150" spans="1:6" ht="13.5" customHeight="1" thickBot="1">
      <c r="A150" s="140"/>
      <c r="B150" s="23">
        <v>5339</v>
      </c>
      <c r="C150" s="11" t="s">
        <v>51</v>
      </c>
      <c r="D150" s="30">
        <v>5000</v>
      </c>
      <c r="E150" s="30">
        <v>5000</v>
      </c>
      <c r="F150" s="30">
        <v>5000</v>
      </c>
    </row>
    <row r="151" spans="1:6" ht="13.5" customHeight="1" thickBot="1">
      <c r="A151" s="53">
        <v>4359</v>
      </c>
      <c r="B151" s="57"/>
      <c r="C151" s="58" t="s">
        <v>88</v>
      </c>
      <c r="D151" s="55">
        <f>SUM(D152)</f>
        <v>10000</v>
      </c>
      <c r="E151" s="55">
        <f>SUM(E152)</f>
        <v>10000</v>
      </c>
      <c r="F151" s="55">
        <f>SUM(F152)</f>
        <v>10000</v>
      </c>
    </row>
    <row r="152" spans="1:6" ht="13.5" customHeight="1" thickBot="1">
      <c r="A152" s="140"/>
      <c r="B152" s="23">
        <v>5223</v>
      </c>
      <c r="C152" s="11" t="s">
        <v>74</v>
      </c>
      <c r="D152" s="30">
        <v>10000</v>
      </c>
      <c r="E152" s="30">
        <v>10000</v>
      </c>
      <c r="F152" s="30">
        <v>10000</v>
      </c>
    </row>
    <row r="153" spans="1:6" ht="13.5" customHeight="1" thickBot="1">
      <c r="A153" s="53">
        <v>4379</v>
      </c>
      <c r="B153" s="57"/>
      <c r="C153" s="58" t="s">
        <v>89</v>
      </c>
      <c r="D153" s="55">
        <f>D154</f>
        <v>6000</v>
      </c>
      <c r="E153" s="55">
        <f>E154</f>
        <v>7000</v>
      </c>
      <c r="F153" s="55">
        <f>F154</f>
        <v>7000</v>
      </c>
    </row>
    <row r="154" spans="1:6" ht="13.5" customHeight="1">
      <c r="A154" s="140"/>
      <c r="B154" s="23">
        <v>5222</v>
      </c>
      <c r="C154" s="11" t="s">
        <v>71</v>
      </c>
      <c r="D154" s="109">
        <v>6000</v>
      </c>
      <c r="E154" s="109">
        <v>7000</v>
      </c>
      <c r="F154" s="109">
        <v>7000</v>
      </c>
    </row>
    <row r="155" spans="1:6" ht="13.5" customHeight="1" thickBot="1">
      <c r="A155" s="140"/>
      <c r="B155" s="23">
        <v>5223</v>
      </c>
      <c r="C155" s="11" t="s">
        <v>74</v>
      </c>
      <c r="D155" s="30"/>
      <c r="E155" s="30"/>
      <c r="F155" s="30"/>
    </row>
    <row r="156" spans="1:6" ht="13.5" customHeight="1" thickBot="1">
      <c r="A156" s="53">
        <v>5213</v>
      </c>
      <c r="B156" s="57"/>
      <c r="C156" s="58" t="s">
        <v>90</v>
      </c>
      <c r="D156" s="55">
        <f>SUM(D157:D158)</f>
        <v>10000</v>
      </c>
      <c r="E156" s="55">
        <f>SUM(E157:E158)</f>
        <v>10000</v>
      </c>
      <c r="F156" s="55">
        <f>SUM(F157:F158)</f>
        <v>10000</v>
      </c>
    </row>
    <row r="157" spans="1:6" ht="13.5" customHeight="1">
      <c r="A157" s="141"/>
      <c r="B157" s="10">
        <v>5194</v>
      </c>
      <c r="C157" s="11" t="s">
        <v>67</v>
      </c>
      <c r="D157" s="30"/>
      <c r="E157" s="30"/>
      <c r="F157" s="30"/>
    </row>
    <row r="158" spans="1:6" ht="13.5" customHeight="1" thickBot="1">
      <c r="A158" s="141"/>
      <c r="B158" s="10">
        <v>5903</v>
      </c>
      <c r="C158" s="11" t="s">
        <v>10</v>
      </c>
      <c r="D158" s="30">
        <v>10000</v>
      </c>
      <c r="E158" s="30">
        <v>10000</v>
      </c>
      <c r="F158" s="30">
        <v>10000</v>
      </c>
    </row>
    <row r="159" spans="1:6" ht="13.5" customHeight="1" thickBot="1">
      <c r="A159" s="124">
        <v>5269</v>
      </c>
      <c r="B159" s="125"/>
      <c r="C159" s="126" t="s">
        <v>131</v>
      </c>
      <c r="D159" s="127"/>
      <c r="E159" s="127"/>
      <c r="F159" s="127"/>
    </row>
    <row r="160" spans="1:6" ht="13.5" customHeight="1" thickBot="1">
      <c r="A160" s="144"/>
      <c r="B160" s="136">
        <v>5229</v>
      </c>
      <c r="C160" s="131" t="s">
        <v>132</v>
      </c>
      <c r="D160" s="132"/>
      <c r="E160" s="132"/>
      <c r="F160" s="132"/>
    </row>
    <row r="161" spans="1:6" ht="13.5" customHeight="1" thickBot="1">
      <c r="A161" s="128">
        <v>5512</v>
      </c>
      <c r="B161" s="123"/>
      <c r="C161" s="129" t="s">
        <v>112</v>
      </c>
      <c r="D161" s="98">
        <f>SUM(D163:D176)</f>
        <v>106000</v>
      </c>
      <c r="E161" s="98">
        <f>SUM(E163:E176)</f>
        <v>150000</v>
      </c>
      <c r="F161" s="98">
        <f>SUM(F163:F176)</f>
        <v>136000</v>
      </c>
    </row>
    <row r="162" spans="1:6" ht="13.5" customHeight="1">
      <c r="A162" s="141"/>
      <c r="B162" s="10">
        <v>5019</v>
      </c>
      <c r="C162" s="11" t="s">
        <v>133</v>
      </c>
      <c r="D162" s="30"/>
      <c r="E162" s="30"/>
      <c r="F162" s="30"/>
    </row>
    <row r="163" spans="1:6" ht="13.5" customHeight="1">
      <c r="A163" s="141"/>
      <c r="B163" s="10">
        <v>5021</v>
      </c>
      <c r="C163" s="11" t="s">
        <v>42</v>
      </c>
      <c r="D163" s="30">
        <v>10000</v>
      </c>
      <c r="E163" s="30">
        <v>10000</v>
      </c>
      <c r="F163" s="30">
        <v>10000</v>
      </c>
    </row>
    <row r="164" spans="1:6" ht="13.5" customHeight="1">
      <c r="A164" s="141"/>
      <c r="B164" s="10">
        <v>5039</v>
      </c>
      <c r="C164" s="11" t="s">
        <v>134</v>
      </c>
      <c r="D164" s="30"/>
      <c r="E164" s="30"/>
      <c r="F164" s="30"/>
    </row>
    <row r="165" spans="1:6" ht="13.5" customHeight="1">
      <c r="A165" s="141"/>
      <c r="B165" s="10">
        <v>5031</v>
      </c>
      <c r="C165" s="11" t="s">
        <v>129</v>
      </c>
      <c r="D165" s="30"/>
      <c r="E165" s="30"/>
      <c r="F165" s="30"/>
    </row>
    <row r="166" spans="1:6" ht="13.5" customHeight="1">
      <c r="A166" s="141"/>
      <c r="B166" s="10">
        <v>5132</v>
      </c>
      <c r="C166" s="11" t="s">
        <v>80</v>
      </c>
      <c r="D166" s="30"/>
      <c r="E166" s="30">
        <v>19000</v>
      </c>
      <c r="F166" s="30">
        <v>20000</v>
      </c>
    </row>
    <row r="167" spans="1:6" ht="13.5" customHeight="1">
      <c r="A167" s="140"/>
      <c r="B167" s="10">
        <v>5137</v>
      </c>
      <c r="C167" s="11" t="s">
        <v>59</v>
      </c>
      <c r="D167" s="30">
        <v>20000</v>
      </c>
      <c r="E167" s="30">
        <v>85000</v>
      </c>
      <c r="F167" s="30">
        <v>30000</v>
      </c>
    </row>
    <row r="168" spans="1:6" ht="13.5" customHeight="1">
      <c r="A168" s="140"/>
      <c r="B168" s="23">
        <v>5139</v>
      </c>
      <c r="C168" s="11" t="s">
        <v>43</v>
      </c>
      <c r="D168" s="30">
        <v>30000</v>
      </c>
      <c r="E168" s="30">
        <v>10000</v>
      </c>
      <c r="F168" s="30">
        <v>10000</v>
      </c>
    </row>
    <row r="169" spans="1:6" ht="13.5" customHeight="1">
      <c r="A169" s="140"/>
      <c r="B169" s="10">
        <v>5151</v>
      </c>
      <c r="C169" s="11" t="s">
        <v>91</v>
      </c>
      <c r="D169" s="30">
        <v>2000</v>
      </c>
      <c r="E169" s="30">
        <v>2000</v>
      </c>
      <c r="F169" s="30">
        <v>1000</v>
      </c>
    </row>
    <row r="170" spans="1:6" ht="13.5" customHeight="1">
      <c r="A170" s="140"/>
      <c r="B170" s="10">
        <v>5154</v>
      </c>
      <c r="C170" s="11" t="s">
        <v>53</v>
      </c>
      <c r="D170" s="30">
        <v>8000</v>
      </c>
      <c r="E170" s="30">
        <v>8000</v>
      </c>
      <c r="F170" s="30">
        <v>33000</v>
      </c>
    </row>
    <row r="171" spans="1:6" ht="13.5" customHeight="1">
      <c r="A171" s="140"/>
      <c r="B171" s="10">
        <v>5156</v>
      </c>
      <c r="C171" s="11" t="s">
        <v>47</v>
      </c>
      <c r="D171" s="30">
        <v>6000</v>
      </c>
      <c r="E171" s="30">
        <v>8000</v>
      </c>
      <c r="F171" s="30">
        <v>10000</v>
      </c>
    </row>
    <row r="172" spans="1:6" ht="13.5" customHeight="1">
      <c r="A172" s="140"/>
      <c r="B172" s="10">
        <v>5167</v>
      </c>
      <c r="C172" s="11" t="s">
        <v>92</v>
      </c>
      <c r="D172" s="30"/>
      <c r="E172" s="30">
        <v>2000</v>
      </c>
      <c r="F172" s="30">
        <v>2000</v>
      </c>
    </row>
    <row r="173" spans="1:6" ht="13.5" customHeight="1">
      <c r="A173" s="140"/>
      <c r="B173" s="23">
        <v>5169</v>
      </c>
      <c r="C173" s="11" t="s">
        <v>41</v>
      </c>
      <c r="D173" s="30">
        <v>20000</v>
      </c>
      <c r="E173" s="30">
        <v>6000</v>
      </c>
      <c r="F173" s="30">
        <v>10000</v>
      </c>
    </row>
    <row r="174" spans="1:6" ht="13.5" customHeight="1">
      <c r="A174" s="139"/>
      <c r="B174" s="10">
        <v>5171</v>
      </c>
      <c r="C174" s="11" t="s">
        <v>44</v>
      </c>
      <c r="D174" s="30">
        <v>10000</v>
      </c>
      <c r="E174" s="30">
        <v>0</v>
      </c>
      <c r="F174" s="30">
        <v>10000</v>
      </c>
    </row>
    <row r="175" spans="1:6" ht="13.5" customHeight="1">
      <c r="A175" s="139"/>
      <c r="B175" s="10">
        <v>5365</v>
      </c>
      <c r="C175" s="11" t="s">
        <v>102</v>
      </c>
      <c r="D175" s="30"/>
      <c r="E175" s="30"/>
      <c r="F175" s="30"/>
    </row>
    <row r="176" spans="1:6" ht="13.5" customHeight="1" thickBot="1">
      <c r="A176" s="139"/>
      <c r="B176" s="10">
        <v>6123</v>
      </c>
      <c r="C176" s="11" t="s">
        <v>138</v>
      </c>
      <c r="D176" s="30"/>
      <c r="E176" s="30"/>
      <c r="F176" s="30"/>
    </row>
    <row r="177" spans="1:6" ht="13.5" customHeight="1" thickBot="1">
      <c r="A177" s="53">
        <v>6112</v>
      </c>
      <c r="B177" s="57"/>
      <c r="C177" s="58" t="s">
        <v>93</v>
      </c>
      <c r="D177" s="55">
        <f>SUM(D178:D181)</f>
        <v>954000</v>
      </c>
      <c r="E177" s="55">
        <f>SUM(E178:E181)</f>
        <v>954000</v>
      </c>
      <c r="F177" s="55">
        <f>SUM(F178:F181)</f>
        <v>980000</v>
      </c>
    </row>
    <row r="178" spans="1:6" ht="13.5" customHeight="1">
      <c r="A178" s="141"/>
      <c r="B178" s="10">
        <v>5021</v>
      </c>
      <c r="C178" s="11" t="s">
        <v>42</v>
      </c>
      <c r="D178" s="30">
        <v>12000</v>
      </c>
      <c r="E178" s="30">
        <v>12000</v>
      </c>
      <c r="F178" s="30">
        <v>12000</v>
      </c>
    </row>
    <row r="179" spans="1:6" ht="13.5" customHeight="1">
      <c r="A179" s="141"/>
      <c r="B179" s="10">
        <v>5023</v>
      </c>
      <c r="C179" s="11" t="s">
        <v>94</v>
      </c>
      <c r="D179" s="30">
        <v>730000</v>
      </c>
      <c r="E179" s="30">
        <v>730000</v>
      </c>
      <c r="F179" s="30">
        <v>750000</v>
      </c>
    </row>
    <row r="180" spans="1:6" ht="13.5" customHeight="1">
      <c r="A180" s="141"/>
      <c r="B180" s="10">
        <v>5031</v>
      </c>
      <c r="C180" s="11" t="s">
        <v>78</v>
      </c>
      <c r="D180" s="30">
        <v>146000</v>
      </c>
      <c r="E180" s="30">
        <v>146000</v>
      </c>
      <c r="F180" s="30">
        <v>148000</v>
      </c>
    </row>
    <row r="181" spans="1:6" ht="13.5" customHeight="1" thickBot="1">
      <c r="A181" s="141"/>
      <c r="B181" s="10">
        <v>5032</v>
      </c>
      <c r="C181" s="11" t="s">
        <v>79</v>
      </c>
      <c r="D181" s="30">
        <v>66000</v>
      </c>
      <c r="E181" s="30">
        <v>66000</v>
      </c>
      <c r="F181" s="30">
        <v>70000</v>
      </c>
    </row>
    <row r="182" spans="1:6" ht="13.5" customHeight="1" thickBot="1">
      <c r="A182" s="53">
        <v>6115</v>
      </c>
      <c r="B182" s="57"/>
      <c r="C182" s="58" t="s">
        <v>146</v>
      </c>
      <c r="D182" s="55"/>
      <c r="E182" s="55"/>
      <c r="F182" s="55"/>
    </row>
    <row r="183" spans="1:6" ht="13.5" customHeight="1">
      <c r="A183" s="141"/>
      <c r="B183" s="10">
        <v>5019</v>
      </c>
      <c r="C183" s="11" t="s">
        <v>133</v>
      </c>
      <c r="D183" s="30"/>
      <c r="E183" s="30">
        <v>2000</v>
      </c>
      <c r="F183" s="30"/>
    </row>
    <row r="184" spans="1:6" ht="13.5" customHeight="1">
      <c r="A184" s="141"/>
      <c r="B184" s="10">
        <v>5021</v>
      </c>
      <c r="C184" s="11" t="s">
        <v>42</v>
      </c>
      <c r="D184" s="30"/>
      <c r="E184" s="30">
        <v>17000</v>
      </c>
      <c r="F184" s="30"/>
    </row>
    <row r="185" spans="1:6" ht="13.5" customHeight="1">
      <c r="A185" s="141"/>
      <c r="B185" s="10">
        <v>5039</v>
      </c>
      <c r="C185" s="11" t="s">
        <v>134</v>
      </c>
      <c r="D185" s="30"/>
      <c r="E185" s="30">
        <v>1000</v>
      </c>
      <c r="F185" s="30"/>
    </row>
    <row r="186" spans="1:6" ht="13.5" customHeight="1">
      <c r="A186" s="141"/>
      <c r="B186" s="10">
        <v>5139</v>
      </c>
      <c r="C186" s="11" t="s">
        <v>43</v>
      </c>
      <c r="D186" s="30"/>
      <c r="E186" s="30">
        <v>10000</v>
      </c>
      <c r="F186" s="30"/>
    </row>
    <row r="187" spans="1:6" ht="13.5" customHeight="1">
      <c r="A187" s="141"/>
      <c r="B187" s="10">
        <v>5161</v>
      </c>
      <c r="C187" s="11" t="s">
        <v>135</v>
      </c>
      <c r="D187" s="30"/>
      <c r="E187" s="30"/>
      <c r="F187" s="30"/>
    </row>
    <row r="188" spans="1:6" ht="13.5" customHeight="1" thickBot="1">
      <c r="A188" s="141"/>
      <c r="B188" s="10">
        <v>5175</v>
      </c>
      <c r="C188" s="11" t="s">
        <v>66</v>
      </c>
      <c r="D188" s="30"/>
      <c r="E188" s="30">
        <v>2000</v>
      </c>
      <c r="F188" s="30"/>
    </row>
    <row r="189" spans="1:6" ht="13.5" customHeight="1" thickBot="1">
      <c r="A189" s="53">
        <v>6171</v>
      </c>
      <c r="B189" s="57"/>
      <c r="C189" s="58" t="s">
        <v>34</v>
      </c>
      <c r="D189" s="55">
        <f>SUM(D190:D214)</f>
        <v>1037000</v>
      </c>
      <c r="E189" s="55">
        <f>SUM(E190:E214)</f>
        <v>1351000</v>
      </c>
      <c r="F189" s="55">
        <f>SUM(F190:F214)</f>
        <v>1187000</v>
      </c>
    </row>
    <row r="190" spans="1:6" ht="13.5" customHeight="1">
      <c r="A190" s="141"/>
      <c r="B190" s="10">
        <v>5011</v>
      </c>
      <c r="C190" s="11" t="s">
        <v>77</v>
      </c>
      <c r="D190" s="30">
        <v>480000</v>
      </c>
      <c r="E190" s="30">
        <v>516000</v>
      </c>
      <c r="F190" s="30">
        <v>550000</v>
      </c>
    </row>
    <row r="191" spans="1:6" ht="13.5" customHeight="1">
      <c r="A191" s="141"/>
      <c r="B191" s="10">
        <v>5021</v>
      </c>
      <c r="C191" s="11" t="s">
        <v>42</v>
      </c>
      <c r="D191" s="30">
        <v>7000</v>
      </c>
      <c r="E191" s="30">
        <v>2000</v>
      </c>
      <c r="F191" s="30">
        <v>3000</v>
      </c>
    </row>
    <row r="192" spans="1:6" ht="13.5" customHeight="1">
      <c r="A192" s="141"/>
      <c r="B192" s="10">
        <v>5031</v>
      </c>
      <c r="C192" s="11" t="s">
        <v>78</v>
      </c>
      <c r="D192" s="30">
        <v>120000</v>
      </c>
      <c r="E192" s="30">
        <v>125000</v>
      </c>
      <c r="F192" s="30">
        <v>130000</v>
      </c>
    </row>
    <row r="193" spans="1:6" ht="13.5" customHeight="1">
      <c r="A193" s="141"/>
      <c r="B193" s="10">
        <v>5032</v>
      </c>
      <c r="C193" s="11" t="s">
        <v>79</v>
      </c>
      <c r="D193" s="30">
        <v>44000</v>
      </c>
      <c r="E193" s="30">
        <v>46000</v>
      </c>
      <c r="F193" s="30">
        <v>50000</v>
      </c>
    </row>
    <row r="194" spans="1:6" ht="13.5" customHeight="1">
      <c r="A194" s="140"/>
      <c r="B194" s="23">
        <v>5038</v>
      </c>
      <c r="C194" s="11" t="s">
        <v>96</v>
      </c>
      <c r="D194" s="30">
        <v>5000</v>
      </c>
      <c r="E194" s="30">
        <v>5000</v>
      </c>
      <c r="F194" s="30">
        <v>5000</v>
      </c>
    </row>
    <row r="195" spans="1:6" ht="13.5" customHeight="1">
      <c r="A195" s="140"/>
      <c r="B195" s="23">
        <v>5133</v>
      </c>
      <c r="C195" s="11" t="s">
        <v>136</v>
      </c>
      <c r="D195" s="30">
        <v>4000</v>
      </c>
      <c r="E195" s="30">
        <v>1000</v>
      </c>
      <c r="F195" s="30">
        <v>2000</v>
      </c>
    </row>
    <row r="196" spans="1:6" ht="13.5" customHeight="1">
      <c r="A196" s="140"/>
      <c r="B196" s="23">
        <v>5136</v>
      </c>
      <c r="C196" s="11" t="s">
        <v>58</v>
      </c>
      <c r="D196" s="30">
        <v>5000</v>
      </c>
      <c r="E196" s="30">
        <v>6000</v>
      </c>
      <c r="F196" s="30">
        <v>2000</v>
      </c>
    </row>
    <row r="197" spans="1:6" ht="13.5" customHeight="1">
      <c r="A197" s="140"/>
      <c r="B197" s="23">
        <v>5137</v>
      </c>
      <c r="C197" s="11" t="s">
        <v>59</v>
      </c>
      <c r="D197" s="109">
        <v>16000</v>
      </c>
      <c r="E197" s="109">
        <v>5000</v>
      </c>
      <c r="F197" s="109">
        <v>8000</v>
      </c>
    </row>
    <row r="198" spans="1:6" ht="13.5" customHeight="1">
      <c r="A198" s="139"/>
      <c r="B198" s="10">
        <v>5139</v>
      </c>
      <c r="C198" s="11" t="s">
        <v>43</v>
      </c>
      <c r="D198" s="30">
        <v>30000</v>
      </c>
      <c r="E198" s="30">
        <v>60000</v>
      </c>
      <c r="F198" s="30">
        <v>40000</v>
      </c>
    </row>
    <row r="199" spans="1:6" ht="13.5" customHeight="1">
      <c r="A199" s="139"/>
      <c r="B199" s="10">
        <v>5151</v>
      </c>
      <c r="C199" s="11" t="s">
        <v>91</v>
      </c>
      <c r="D199" s="30">
        <v>4000</v>
      </c>
      <c r="E199" s="30">
        <v>4000</v>
      </c>
      <c r="F199" s="30">
        <v>4000</v>
      </c>
    </row>
    <row r="200" spans="1:6" ht="13.5" customHeight="1">
      <c r="A200" s="139"/>
      <c r="B200" s="10">
        <v>5153</v>
      </c>
      <c r="C200" s="11" t="s">
        <v>97</v>
      </c>
      <c r="D200" s="30">
        <v>50000</v>
      </c>
      <c r="E200" s="30">
        <v>50000</v>
      </c>
      <c r="F200" s="30">
        <v>60000</v>
      </c>
    </row>
    <row r="201" spans="1:6" ht="13.5" customHeight="1">
      <c r="A201" s="139"/>
      <c r="B201" s="10">
        <v>5154</v>
      </c>
      <c r="C201" s="11" t="s">
        <v>53</v>
      </c>
      <c r="D201" s="30">
        <v>30000</v>
      </c>
      <c r="E201" s="30">
        <v>30000</v>
      </c>
      <c r="F201" s="30">
        <v>30000</v>
      </c>
    </row>
    <row r="202" spans="1:6" ht="13.5" customHeight="1">
      <c r="A202" s="139"/>
      <c r="B202" s="10">
        <v>5161</v>
      </c>
      <c r="C202" s="11" t="s">
        <v>64</v>
      </c>
      <c r="D202" s="30">
        <v>2000</v>
      </c>
      <c r="E202" s="30">
        <v>1000</v>
      </c>
      <c r="F202" s="30">
        <v>2000</v>
      </c>
    </row>
    <row r="203" spans="1:6" ht="13.5" customHeight="1">
      <c r="A203" s="139"/>
      <c r="B203" s="10">
        <v>5162</v>
      </c>
      <c r="C203" s="11" t="s">
        <v>98</v>
      </c>
      <c r="D203" s="30">
        <v>25000</v>
      </c>
      <c r="E203" s="30">
        <v>25000</v>
      </c>
      <c r="F203" s="30">
        <v>25000</v>
      </c>
    </row>
    <row r="204" spans="1:6" ht="13.5" customHeight="1">
      <c r="A204" s="139"/>
      <c r="B204" s="10">
        <v>5164</v>
      </c>
      <c r="C204" s="11" t="s">
        <v>65</v>
      </c>
      <c r="D204" s="30">
        <v>5000</v>
      </c>
      <c r="E204" s="30">
        <v>5000</v>
      </c>
      <c r="F204" s="30">
        <v>5000</v>
      </c>
    </row>
    <row r="205" spans="1:6" ht="13.5" customHeight="1">
      <c r="A205" s="139"/>
      <c r="B205" s="10">
        <v>5166</v>
      </c>
      <c r="C205" s="11" t="s">
        <v>99</v>
      </c>
      <c r="D205" s="30">
        <v>10000</v>
      </c>
      <c r="E205" s="30">
        <v>10000</v>
      </c>
      <c r="F205" s="30">
        <v>8000</v>
      </c>
    </row>
    <row r="206" spans="1:6" ht="13.5" customHeight="1">
      <c r="A206" s="139"/>
      <c r="B206" s="10">
        <v>5167</v>
      </c>
      <c r="C206" s="11" t="s">
        <v>92</v>
      </c>
      <c r="D206" s="30">
        <v>4000</v>
      </c>
      <c r="E206" s="30">
        <v>4000</v>
      </c>
      <c r="F206" s="30">
        <v>5000</v>
      </c>
    </row>
    <row r="207" spans="1:6" ht="13.5" customHeight="1">
      <c r="A207" s="139"/>
      <c r="B207" s="10">
        <v>5168</v>
      </c>
      <c r="C207" s="11" t="s">
        <v>100</v>
      </c>
      <c r="D207" s="30">
        <v>50000</v>
      </c>
      <c r="E207" s="30">
        <v>60000</v>
      </c>
      <c r="F207" s="30">
        <v>70000</v>
      </c>
    </row>
    <row r="208" spans="1:6" ht="13.5" customHeight="1">
      <c r="A208" s="139"/>
      <c r="B208" s="10">
        <v>5169</v>
      </c>
      <c r="C208" s="11" t="s">
        <v>41</v>
      </c>
      <c r="D208" s="30">
        <v>110000</v>
      </c>
      <c r="E208" s="30">
        <v>110000</v>
      </c>
      <c r="F208" s="30">
        <v>110000</v>
      </c>
    </row>
    <row r="209" spans="1:6" ht="13.5" customHeight="1">
      <c r="A209" s="141"/>
      <c r="B209" s="10">
        <v>5171</v>
      </c>
      <c r="C209" s="11" t="s">
        <v>44</v>
      </c>
      <c r="D209" s="30">
        <v>20000</v>
      </c>
      <c r="E209" s="30">
        <v>253000</v>
      </c>
      <c r="F209" s="30">
        <v>50000</v>
      </c>
    </row>
    <row r="210" spans="1:6" ht="13.5" customHeight="1">
      <c r="A210" s="141"/>
      <c r="B210" s="10">
        <v>5173</v>
      </c>
      <c r="C210" s="11" t="s">
        <v>95</v>
      </c>
      <c r="D210" s="30">
        <v>4000</v>
      </c>
      <c r="E210" s="30">
        <v>4000</v>
      </c>
      <c r="F210" s="30">
        <v>3000</v>
      </c>
    </row>
    <row r="211" spans="1:6" ht="13.5" customHeight="1">
      <c r="A211" s="139"/>
      <c r="B211" s="10">
        <v>5175</v>
      </c>
      <c r="C211" s="11" t="s">
        <v>66</v>
      </c>
      <c r="D211" s="30">
        <v>3000</v>
      </c>
      <c r="E211" s="30">
        <v>19000</v>
      </c>
      <c r="F211" s="30">
        <v>15000</v>
      </c>
    </row>
    <row r="212" spans="1:6" ht="13.5" customHeight="1">
      <c r="A212" s="141"/>
      <c r="B212" s="10">
        <v>5179</v>
      </c>
      <c r="C212" s="11" t="s">
        <v>86</v>
      </c>
      <c r="D212" s="30">
        <v>4000</v>
      </c>
      <c r="E212" s="30">
        <v>4000</v>
      </c>
      <c r="F212" s="30">
        <v>4000</v>
      </c>
    </row>
    <row r="213" spans="1:6" ht="13.5" customHeight="1">
      <c r="A213" s="141"/>
      <c r="B213" s="10">
        <v>5321</v>
      </c>
      <c r="C213" s="11" t="s">
        <v>101</v>
      </c>
      <c r="D213" s="30">
        <v>5000</v>
      </c>
      <c r="E213" s="30">
        <v>5000</v>
      </c>
      <c r="F213" s="30">
        <v>5000</v>
      </c>
    </row>
    <row r="214" spans="1:6" ht="13.5" customHeight="1" thickBot="1">
      <c r="A214" s="141"/>
      <c r="B214" s="10">
        <v>5362</v>
      </c>
      <c r="C214" s="11" t="s">
        <v>107</v>
      </c>
      <c r="D214" s="30"/>
      <c r="E214" s="30">
        <v>1000</v>
      </c>
      <c r="F214" s="30">
        <v>1000</v>
      </c>
    </row>
    <row r="215" spans="1:6" ht="13.5" customHeight="1" thickBot="1">
      <c r="A215" s="53">
        <v>6310</v>
      </c>
      <c r="B215" s="57"/>
      <c r="C215" s="58" t="s">
        <v>104</v>
      </c>
      <c r="D215" s="55">
        <f>SUM(D216)</f>
        <v>5000</v>
      </c>
      <c r="E215" s="55">
        <f>SUM(E216)</f>
        <v>5000</v>
      </c>
      <c r="F215" s="55">
        <f>SUM(F216)</f>
        <v>5000</v>
      </c>
    </row>
    <row r="216" spans="1:6" ht="13.5" customHeight="1" thickBot="1">
      <c r="A216" s="141"/>
      <c r="B216" s="10">
        <v>5163</v>
      </c>
      <c r="C216" s="65" t="s">
        <v>103</v>
      </c>
      <c r="D216" s="30">
        <v>5000</v>
      </c>
      <c r="E216" s="30">
        <v>5000</v>
      </c>
      <c r="F216" s="30">
        <v>5000</v>
      </c>
    </row>
    <row r="217" spans="1:6" ht="13.5" customHeight="1" thickBot="1">
      <c r="A217" s="53">
        <v>6320</v>
      </c>
      <c r="B217" s="57"/>
      <c r="C217" s="58" t="s">
        <v>105</v>
      </c>
      <c r="D217" s="55">
        <f>SUM(D218)</f>
        <v>35000</v>
      </c>
      <c r="E217" s="55">
        <f>SUM(E218)</f>
        <v>35000</v>
      </c>
      <c r="F217" s="55">
        <f>SUM(F218)</f>
        <v>40000</v>
      </c>
    </row>
    <row r="218" spans="1:6" ht="13.5" customHeight="1" thickBot="1">
      <c r="A218" s="141"/>
      <c r="B218" s="10">
        <v>5163</v>
      </c>
      <c r="C218" s="65" t="s">
        <v>103</v>
      </c>
      <c r="D218" s="109">
        <v>35000</v>
      </c>
      <c r="E218" s="109">
        <v>35000</v>
      </c>
      <c r="F218" s="109">
        <v>40000</v>
      </c>
    </row>
    <row r="219" spans="1:6" ht="13.5" customHeight="1" thickBot="1">
      <c r="A219" s="53">
        <v>6399</v>
      </c>
      <c r="B219" s="57"/>
      <c r="C219" s="58" t="s">
        <v>106</v>
      </c>
      <c r="D219" s="55">
        <f>SUM(D220:D221)</f>
        <v>80000</v>
      </c>
      <c r="E219" s="55">
        <f>SUM(E220:E221)</f>
        <v>152000</v>
      </c>
      <c r="F219" s="55">
        <f>SUM(F220:F221)</f>
        <v>121000</v>
      </c>
    </row>
    <row r="220" spans="1:6" ht="13.5" customHeight="1" thickBot="1">
      <c r="A220" s="141"/>
      <c r="B220" s="10">
        <v>5362</v>
      </c>
      <c r="C220" s="65" t="s">
        <v>107</v>
      </c>
      <c r="D220" s="30"/>
      <c r="E220" s="30">
        <v>1000</v>
      </c>
      <c r="F220" s="30">
        <v>1000</v>
      </c>
    </row>
    <row r="221" spans="1:6" ht="13.5" customHeight="1" thickBot="1">
      <c r="A221" s="141"/>
      <c r="B221" s="10">
        <v>5365</v>
      </c>
      <c r="C221" s="65" t="s">
        <v>102</v>
      </c>
      <c r="D221" s="30">
        <v>80000</v>
      </c>
      <c r="E221" s="30">
        <v>151000</v>
      </c>
      <c r="F221" s="30">
        <v>120000</v>
      </c>
    </row>
    <row r="222" spans="1:6" ht="13.5" customHeight="1" thickBot="1">
      <c r="A222" s="53">
        <v>6402</v>
      </c>
      <c r="B222" s="57"/>
      <c r="C222" s="58" t="s">
        <v>8</v>
      </c>
      <c r="D222" s="55">
        <f>SUM(D223)</f>
        <v>14000</v>
      </c>
      <c r="E222" s="55">
        <f>SUM(E223)</f>
        <v>14000</v>
      </c>
      <c r="F222" s="55">
        <f>SUM(F223)</f>
        <v>14000</v>
      </c>
    </row>
    <row r="223" spans="1:6" ht="13.5" customHeight="1" thickBot="1">
      <c r="A223" s="141"/>
      <c r="B223" s="10">
        <v>5364</v>
      </c>
      <c r="C223" s="65" t="s">
        <v>108</v>
      </c>
      <c r="D223" s="74">
        <v>14000</v>
      </c>
      <c r="E223" s="74">
        <v>14000</v>
      </c>
      <c r="F223" s="74">
        <v>14000</v>
      </c>
    </row>
    <row r="224" spans="1:6" ht="13.5" customHeight="1" thickBot="1">
      <c r="A224" s="145"/>
      <c r="B224" s="19"/>
      <c r="C224" s="20" t="s">
        <v>109</v>
      </c>
      <c r="D224" s="33">
        <f>D7+D9+D14+D21+D23+D25+D27+D34+D37+D40+D44+D51+D53+D56+D71+D77+D87+D94+D99+D101+D104+D110+D115+D126+D128+D133+D138+D149+D151+D153+D156+D161+D177+D189+D215+D217+D219+D222</f>
        <v>8380000</v>
      </c>
      <c r="E224" s="33">
        <f>E7+E9+E14+E21+E23+E25+E27+E34+E37+E40+E44+E51+E53+E56+E71+E77+E87+E94+E99+E101+E104+E110+E115+E126+E128+E133+E138+E149+E151+E153+E156+E161+E177+E189+E215+E217+E219+E222</f>
        <v>10582200</v>
      </c>
      <c r="F224" s="33">
        <f>F7+F9+F14+F21+F23+F25+F27+F34+F37+F40+F44+F51+F53+F56+F71+F77+F87+F94+F99+F101+F104+F110+F115+F126+F128+F133+F138+F147+F149+F151+F153+F156+F161+F177+F189+F215+F217+F219+F222</f>
        <v>9031000</v>
      </c>
    </row>
    <row r="225" ht="12.75" customHeight="1"/>
    <row r="227" spans="3:5" ht="12.75">
      <c r="C227" t="s">
        <v>148</v>
      </c>
      <c r="E227" s="1" t="s">
        <v>115</v>
      </c>
    </row>
    <row r="228" ht="12.75">
      <c r="E228" s="1" t="s">
        <v>116</v>
      </c>
    </row>
    <row r="230" ht="12.75" hidden="1">
      <c r="C230" t="s">
        <v>147</v>
      </c>
    </row>
    <row r="231" ht="12.75">
      <c r="C231" t="s">
        <v>149</v>
      </c>
    </row>
    <row r="233" ht="12.75">
      <c r="C233" t="s">
        <v>150</v>
      </c>
    </row>
    <row r="234" ht="12.75">
      <c r="C234" t="s">
        <v>117</v>
      </c>
    </row>
  </sheetData>
  <sheetProtection/>
  <mergeCells count="2">
    <mergeCell ref="A3:C3"/>
    <mergeCell ref="A4:C4"/>
  </mergeCells>
  <printOptions/>
  <pageMargins left="0.25" right="0.25" top="0.75" bottom="0.75" header="0.3" footer="0.3"/>
  <pageSetup horizontalDpi="600" verticalDpi="600" orientation="portrait" paperSize="9" scale="83" r:id="rId3"/>
  <rowBreaks count="3" manualBreakCount="3">
    <brk id="62" max="255" man="1"/>
    <brk id="124" max="255" man="1"/>
    <brk id="188" max="255" man="1"/>
  </rowBreaks>
  <ignoredErrors>
    <ignoredError sqref="D8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Přerov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Příprava rozpočtu na rok 1999</dc:title>
  <dc:subject/>
  <dc:creator>Markéta Bendová</dc:creator>
  <cp:keywords/>
  <dc:description/>
  <cp:lastModifiedBy>ouzel</cp:lastModifiedBy>
  <cp:lastPrinted>2023-01-04T16:39:11Z</cp:lastPrinted>
  <dcterms:created xsi:type="dcterms:W3CDTF">1999-01-19T07:07:21Z</dcterms:created>
  <dcterms:modified xsi:type="dcterms:W3CDTF">2023-01-04T16:40:56Z</dcterms:modified>
  <cp:category/>
  <cp:version/>
  <cp:contentType/>
  <cp:contentStatus/>
</cp:coreProperties>
</file>