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firstSheet="8" activeTab="8"/>
  </bookViews>
  <sheets>
    <sheet name="A1,B1 Účt. nákladů a výnosů" sheetId="1" r:id="rId1"/>
    <sheet name="A2 Vyhodnocení hl. činnost" sheetId="2" r:id="rId2"/>
    <sheet name="A3 Vyhodnocení doplň. činnost" sheetId="3" r:id="rId3"/>
    <sheet name="A4 Přehled čerp. fondů" sheetId="4" r:id="rId4"/>
    <sheet name="A5 Majetek PO" sheetId="5" r:id="rId5"/>
    <sheet name="A6 Vyúčt. dotací, doh.účty" sheetId="6" r:id="rId6"/>
    <sheet name="A7 Pohledávky, kontroly" sheetId="7" r:id="rId7"/>
    <sheet name="A8 přehled rozp. opatř." sheetId="8" r:id="rId8"/>
    <sheet name=" Plán výnosů a nákladů PO" sheetId="9" r:id="rId9"/>
  </sheets>
  <definedNames/>
  <calcPr fullCalcOnLoad="1"/>
</workbook>
</file>

<file path=xl/sharedStrings.xml><?xml version="1.0" encoding="utf-8"?>
<sst xmlns="http://schemas.openxmlformats.org/spreadsheetml/2006/main" count="518" uniqueCount="368">
  <si>
    <t>Organizace:</t>
  </si>
  <si>
    <t>období:</t>
  </si>
  <si>
    <t>Účtová osnova</t>
  </si>
  <si>
    <t xml:space="preserve">Ostatní </t>
  </si>
  <si>
    <t>Doplňková činnost</t>
  </si>
  <si>
    <t>CELKEM</t>
  </si>
  <si>
    <t>Skutečnost</t>
  </si>
  <si>
    <t>Spotřeba materiálu</t>
  </si>
  <si>
    <t>Spotřeba energie</t>
  </si>
  <si>
    <t>Opravy a udržování</t>
  </si>
  <si>
    <t>Cestovné</t>
  </si>
  <si>
    <t>Daně a poplatky</t>
  </si>
  <si>
    <t>Úroky</t>
  </si>
  <si>
    <t>Manka a škody</t>
  </si>
  <si>
    <t>Náklady na reprezentaci</t>
  </si>
  <si>
    <t>Prodaný materiál</t>
  </si>
  <si>
    <t>NÁKLADY CELKEM</t>
  </si>
  <si>
    <t>VÝNOSY CELKEM</t>
  </si>
  <si>
    <t>ZISK(+), ZTRÁTA(-)</t>
  </si>
  <si>
    <t>Název fondu</t>
  </si>
  <si>
    <t>Tvorba 
fondu</t>
  </si>
  <si>
    <t>Čerpání
fondu</t>
  </si>
  <si>
    <t>Vyhodnocení ukazatelů příspěvkové organizace -  hlavní činnost</t>
  </si>
  <si>
    <t>Původní plán</t>
  </si>
  <si>
    <t>Upravený plán</t>
  </si>
  <si>
    <t>%</t>
  </si>
  <si>
    <t>Skutečnost
předch. období</t>
  </si>
  <si>
    <t>v tis. Kč</t>
  </si>
  <si>
    <t>v Kč</t>
  </si>
  <si>
    <t>Náklady celkem</t>
  </si>
  <si>
    <t>Výnosy celkem</t>
  </si>
  <si>
    <t>Vyhodnocení ukazatelů příspěvkové organizace -  doplňková  činnost</t>
  </si>
  <si>
    <t>plnění</t>
  </si>
  <si>
    <t>Razítko:</t>
  </si>
  <si>
    <t>Datum:</t>
  </si>
  <si>
    <t>Stav k 1. 1.
dle rozvahy</t>
  </si>
  <si>
    <t>Účtování nákladů a výnosů (dle výkazu zisku a ztráty)</t>
  </si>
  <si>
    <t>Spotřeba materiálu (501)</t>
  </si>
  <si>
    <t>Spotřeba energie (502)</t>
  </si>
  <si>
    <t>Opravy a udržování (511)</t>
  </si>
  <si>
    <t>Cestovné (512)</t>
  </si>
  <si>
    <t>Mzdové náklady (521)</t>
  </si>
  <si>
    <t>Náklady na sociální pojištění
(524,525,527,528)</t>
  </si>
  <si>
    <t>Daně a poplatky (53.)</t>
  </si>
  <si>
    <t>Skutečnost
v Kč</t>
  </si>
  <si>
    <t>Název organizace:</t>
  </si>
  <si>
    <t>FKSP</t>
  </si>
  <si>
    <t>Krytí fondů
dle rozvahy</t>
  </si>
  <si>
    <t>Výsledek hospodaření po zdanění</t>
  </si>
  <si>
    <t>Daň z příjmů</t>
  </si>
  <si>
    <t>Stručný komentář k nekrytí fondů:</t>
  </si>
  <si>
    <t>Stav ke ……..
dle rozvahy</t>
  </si>
  <si>
    <t>stav ke ………….</t>
  </si>
  <si>
    <t>HČ</t>
  </si>
  <si>
    <t>DČ</t>
  </si>
  <si>
    <t>Celkem</t>
  </si>
  <si>
    <t>Příděl zřiz. HČ na odpisy mov. majetku děti:</t>
  </si>
  <si>
    <t>x</t>
  </si>
  <si>
    <t>Příděl zřiz. HČ na odpisy nemov. majetku děti:</t>
  </si>
  <si>
    <t>Tvorba z HČ na odpisy mov. majetku VR:</t>
  </si>
  <si>
    <t>Tvorba z HČ na odpisy nemov. majetku VR:</t>
  </si>
  <si>
    <t>Převod z rezervního fondu po schválení ved. odboru:</t>
  </si>
  <si>
    <t>Tvorba z DČ na odpisy mov. majetku:</t>
  </si>
  <si>
    <t>Tvorba z DČ na odpisy nemov. majetku</t>
  </si>
  <si>
    <t>Čerpání - na pořízení dlouhodobého majetku:</t>
  </si>
  <si>
    <t>Odvod z odpisů mov. majetku zřizovateli:</t>
  </si>
  <si>
    <t>Odvod z odpisů nemov. majetku zřizovateli:</t>
  </si>
  <si>
    <t>*) čerpání vyjmenujte konkrétně vč. částek a způsobu hrazení HČ/DČ:</t>
  </si>
  <si>
    <t>**) čerpání a odvody uvádějte s mínusem</t>
  </si>
  <si>
    <t>Počáteční stav k ……….</t>
  </si>
  <si>
    <t>Počáteční stav k …………..:</t>
  </si>
  <si>
    <t>Zůstatek ke ………………….:</t>
  </si>
  <si>
    <t>Zůstatek ke …………………:</t>
  </si>
  <si>
    <t>Dlouhodobý majetek v účetní evidenci příspěvkové organizace</t>
  </si>
  <si>
    <t>Účet</t>
  </si>
  <si>
    <t>Označení</t>
  </si>
  <si>
    <t>013 00</t>
  </si>
  <si>
    <t>018 00</t>
  </si>
  <si>
    <t>019 00</t>
  </si>
  <si>
    <t>022 30</t>
  </si>
  <si>
    <t>Energetické a hnací stroje</t>
  </si>
  <si>
    <t>022 40</t>
  </si>
  <si>
    <t>Pracovní stroje a zařízení</t>
  </si>
  <si>
    <t>022 50</t>
  </si>
  <si>
    <t>022 60</t>
  </si>
  <si>
    <t>Dopravní prostředky</t>
  </si>
  <si>
    <t>022 70</t>
  </si>
  <si>
    <t>Inventář</t>
  </si>
  <si>
    <t>028 00</t>
  </si>
  <si>
    <t>032 00</t>
  </si>
  <si>
    <t>041 00</t>
  </si>
  <si>
    <t>042 00</t>
  </si>
  <si>
    <t>Podrozvahové účty</t>
  </si>
  <si>
    <t>Přílohy:</t>
  </si>
  <si>
    <t>Soupisy hmotného a nehmotného majetku</t>
  </si>
  <si>
    <t xml:space="preserve">Ostatní přehledy a vyúčtování </t>
  </si>
  <si>
    <t>Název firmy:</t>
  </si>
  <si>
    <t>dodávka</t>
  </si>
  <si>
    <t>Kč:</t>
  </si>
  <si>
    <t>Datum
 zdanitelného
 plnění</t>
  </si>
  <si>
    <t>Kč</t>
  </si>
  <si>
    <t xml:space="preserve">Přiděleno   </t>
  </si>
  <si>
    <t xml:space="preserve">Čerpáno </t>
  </si>
  <si>
    <t>Zůstatek</t>
  </si>
  <si>
    <t>ÚZ:</t>
  </si>
  <si>
    <t>Nárok</t>
  </si>
  <si>
    <t>Zasláno na účet</t>
  </si>
  <si>
    <t>Nepoukázaná dotace ÚP Kč:</t>
  </si>
  <si>
    <t>Název účtu</t>
  </si>
  <si>
    <t>Celkem:</t>
  </si>
  <si>
    <t>U všech pohledávek a závazků vypište konkrétní údaje (nedobytné zvýrazněte!!!)::</t>
  </si>
  <si>
    <t>Kč celkem:</t>
  </si>
  <si>
    <t>Úroky (%):</t>
  </si>
  <si>
    <t>v prodlení od:</t>
  </si>
  <si>
    <t>souč. stav:</t>
  </si>
  <si>
    <t>Zaměření kontroly</t>
  </si>
  <si>
    <t>Druh kontroly
(předběžná, průběžná, následná)</t>
  </si>
  <si>
    <t>Kontrolu
 provedl(a)</t>
  </si>
  <si>
    <t>Zjištěné závady
(počet)</t>
  </si>
  <si>
    <t>Rozpočtové opatření se týká:</t>
  </si>
  <si>
    <t>Tabulka čerpání prostředků města na částečnou úhradu úvazků:</t>
  </si>
  <si>
    <t>úvazek (např. 0,3):</t>
  </si>
  <si>
    <t>Zákonné sociální pojištění</t>
  </si>
  <si>
    <t>Zákonné sociální náklady</t>
  </si>
  <si>
    <t>Pokud hradíte účetní služby formou dohody případně smlouvy o dílo,</t>
  </si>
  <si>
    <t>ročně Kč:</t>
  </si>
  <si>
    <t>Komu:</t>
  </si>
  <si>
    <t>z toho:</t>
  </si>
  <si>
    <t>Plán nákladů:</t>
  </si>
  <si>
    <t>Pol.</t>
  </si>
  <si>
    <t>Název</t>
  </si>
  <si>
    <t>Spotřeba potravin</t>
  </si>
  <si>
    <t xml:space="preserve">            el. energie</t>
  </si>
  <si>
    <t xml:space="preserve">            voda</t>
  </si>
  <si>
    <t xml:space="preserve">            plyn</t>
  </si>
  <si>
    <t>Plán výnosů:</t>
  </si>
  <si>
    <t xml:space="preserve">období: </t>
  </si>
  <si>
    <t xml:space="preserve">období : </t>
  </si>
  <si>
    <t>Odpisy dl. nemovitého maj.</t>
  </si>
  <si>
    <t>Odpisy dl. movitého maj.</t>
  </si>
  <si>
    <t>Příděl do RF:</t>
  </si>
  <si>
    <t>Příděl do FO:</t>
  </si>
  <si>
    <t>Odvod zřizovateli</t>
  </si>
  <si>
    <t xml:space="preserve">Fondy celkem </t>
  </si>
  <si>
    <t>Odpisy dl. nem. maj. (551)</t>
  </si>
  <si>
    <t>*) přiložit výpis z účetnictví</t>
  </si>
  <si>
    <t xml:space="preserve">Jiné dotace </t>
  </si>
  <si>
    <t>Náklady na reprezentaci (513)</t>
  </si>
  <si>
    <t xml:space="preserve">            pára</t>
  </si>
  <si>
    <t>Zisk/Ztráta</t>
  </si>
  <si>
    <t xml:space="preserve">Přehled pohledávek a závazků po lhůtě splatnosti </t>
  </si>
  <si>
    <t>Název firmy, IČ:</t>
  </si>
  <si>
    <t xml:space="preserve">Pohledávka za: </t>
  </si>
  <si>
    <t>Pohledávky:</t>
  </si>
  <si>
    <t>Závazky:</t>
  </si>
  <si>
    <t>Zpracoval:</t>
  </si>
  <si>
    <t>*) čerpání uvádějte s mínusem</t>
  </si>
  <si>
    <t>Čerpání - rekonstrukce a modernizace:</t>
  </si>
  <si>
    <t xml:space="preserve">Celkem </t>
  </si>
  <si>
    <t>Přehled rozpočtových opatření příspěvkové organizace v roce ………..</t>
  </si>
  <si>
    <t>Příloha č. A5</t>
  </si>
  <si>
    <t>Příloha č. A 4</t>
  </si>
  <si>
    <t>Příloha č. A 2</t>
  </si>
  <si>
    <t>Příloha č. A 6</t>
  </si>
  <si>
    <t>Příloha č. A 7</t>
  </si>
  <si>
    <t>Příloha č. A 8</t>
  </si>
  <si>
    <t>Příloha č. A 3</t>
  </si>
  <si>
    <t>Příloha č. A 1</t>
  </si>
  <si>
    <t>prov. prostř.</t>
  </si>
  <si>
    <t>mzd. prostř.</t>
  </si>
  <si>
    <t>Zák. soc. pojištění</t>
  </si>
  <si>
    <t>Upr. plán
 v tis. Kč</t>
  </si>
  <si>
    <t>Odpisy dl. mov. maj. (551)</t>
  </si>
  <si>
    <t>Přehled kontrol v rámci zákona č. 320/2001 Sb., ve znění pozdějších předpisů</t>
  </si>
  <si>
    <t>sdělte prosím jen výši roční úhrady z prostředků města.</t>
  </si>
  <si>
    <t>Kraj (přímé výdaje)</t>
  </si>
  <si>
    <t>Jiné. soc. náklady</t>
  </si>
  <si>
    <t>Výnosy z prodeje vl. výrobků</t>
  </si>
  <si>
    <t>Výnosy z prodeje služeb</t>
  </si>
  <si>
    <r>
      <t xml:space="preserve">Výnosy z pronájmů </t>
    </r>
    <r>
      <rPr>
        <sz val="7"/>
        <rFont val="Arial CE"/>
        <family val="0"/>
      </rPr>
      <t>(vč.služeb)</t>
    </r>
  </si>
  <si>
    <t>Jiné výnosy z vl.výk.(úplata)</t>
  </si>
  <si>
    <t>Čerpání fondů</t>
  </si>
  <si>
    <t>Výnosy z prodeje materiálu</t>
  </si>
  <si>
    <t>Výnosy z prodeje dl. maj.</t>
  </si>
  <si>
    <t>Ost. náklady z činností</t>
  </si>
  <si>
    <t>Jmění účetní jednotky</t>
  </si>
  <si>
    <t>Rezervní fond - ost. tituly</t>
  </si>
  <si>
    <t xml:space="preserve">Prodaný materiál (544) </t>
  </si>
  <si>
    <t>Výnosy z prodeje vlast. výr. (601)</t>
  </si>
  <si>
    <t>Výnosy z prodeje služeb (602)</t>
  </si>
  <si>
    <t>Čerpání fondů (648)</t>
  </si>
  <si>
    <t>Výnosy z prodeje materiálu (644)</t>
  </si>
  <si>
    <t>Výnosy z pronájmů (603)</t>
  </si>
  <si>
    <t>411 - Fond odměn</t>
  </si>
  <si>
    <t>Kulturní předměty</t>
  </si>
  <si>
    <t>Vratka kraji</t>
  </si>
  <si>
    <t>Nezaslaný zůstatek</t>
  </si>
  <si>
    <t>Jiné sociální náklady</t>
  </si>
  <si>
    <t>Kraj</t>
  </si>
  <si>
    <t>Celkem Kč</t>
  </si>
  <si>
    <t>na provoz Kč</t>
  </si>
  <si>
    <t>Jiné soc. pojištění (Kooperativa)</t>
  </si>
  <si>
    <t>Zák. soc. náklady (FKSP)</t>
  </si>
  <si>
    <t>Jiné soc. náklady</t>
  </si>
  <si>
    <t>Daň silniční</t>
  </si>
  <si>
    <t>Ostatní náklady z činností</t>
  </si>
  <si>
    <t>Kurzové ztráty</t>
  </si>
  <si>
    <t>Výnosy z prodeje vlastních výrobků</t>
  </si>
  <si>
    <t xml:space="preserve">Výnosy z prodeje služeb </t>
  </si>
  <si>
    <t>Výnosy z pronájmu (vč. služeb)</t>
  </si>
  <si>
    <t>Jiné výnosy z vlast. výkonů - úplata</t>
  </si>
  <si>
    <t>Výnosy z prodeje dl. hm. majetku</t>
  </si>
  <si>
    <t>Ostatní výnosy z činností</t>
  </si>
  <si>
    <t>Kurzové zisky</t>
  </si>
  <si>
    <t>Jiné pokuty a penále</t>
  </si>
  <si>
    <t>Jiné daně a poplatky</t>
  </si>
  <si>
    <t>Ostatní výnosy z činností (649)</t>
  </si>
  <si>
    <t>413
 Celkem</t>
  </si>
  <si>
    <t>414 - Rezervní fond z ostatních titulů</t>
  </si>
  <si>
    <t>zapojeno na:</t>
  </si>
  <si>
    <t>Čerpání - zapojení fondu přes účet 648 do oprav majetku:</t>
  </si>
  <si>
    <t>Jiné výnosy z vl. výkonů
úplata rodičů (609)</t>
  </si>
  <si>
    <t>Podpis statutárního orgánu:</t>
  </si>
  <si>
    <t>Tvorba z výnosů z prodeje DHM</t>
  </si>
  <si>
    <t>Tvorba z darů a příspěvků jiných subjektů</t>
  </si>
  <si>
    <t>Zapojeno na:</t>
  </si>
  <si>
    <t>Tvorba - příděl zlepšeného výsledku hospodaření:</t>
  </si>
  <si>
    <t>413 - Rezervní fond tvořený ze zlepšeného VH</t>
  </si>
  <si>
    <t>HČ - 
zlepš. VH</t>
  </si>
  <si>
    <t>DČ - 
zlepš. VH</t>
  </si>
  <si>
    <t>Kč HČ</t>
  </si>
  <si>
    <t>Kč DČ</t>
  </si>
  <si>
    <t>Třída</t>
  </si>
  <si>
    <t>Přírůstky</t>
  </si>
  <si>
    <t>Bytové domy</t>
  </si>
  <si>
    <t>Budovy pro služby</t>
  </si>
  <si>
    <t>Komunikace a veř. osvětlení</t>
  </si>
  <si>
    <t>Jiné inženýrské sítě</t>
  </si>
  <si>
    <t>Ostatní stavby</t>
  </si>
  <si>
    <t>Lesní pozemky</t>
  </si>
  <si>
    <t>Zahrady, ovocné sady, chmelnice</t>
  </si>
  <si>
    <t>Zastavěné plochy a nádvoří</t>
  </si>
  <si>
    <t>Ostaní plochy</t>
  </si>
  <si>
    <t>Pozemky - neurčeno</t>
  </si>
  <si>
    <t>052 00</t>
  </si>
  <si>
    <t>Poskytnuté záílohy na dl.hm.maj.</t>
  </si>
  <si>
    <t>Dlouhodobý majetek celkem</t>
  </si>
  <si>
    <t>Poč.stav
k 1.1….</t>
  </si>
  <si>
    <t>Kon.stav.
k 31.12….</t>
  </si>
  <si>
    <t>Název a číslo organizace:</t>
  </si>
  <si>
    <t xml:space="preserve">org. č. </t>
  </si>
  <si>
    <t xml:space="preserve">Inventarizační komise: </t>
  </si>
  <si>
    <t>Drob.dl.nehm.maj. Kč 7.000,- - 60.000,-</t>
  </si>
  <si>
    <t>Jiné nebytové domy</t>
  </si>
  <si>
    <t>Drob.dl.hm.maj. Kč 3.000,- - 40.000,-</t>
  </si>
  <si>
    <t>Celkem VH:</t>
  </si>
  <si>
    <t>Odvod kraji:</t>
  </si>
  <si>
    <t>% z VH</t>
  </si>
  <si>
    <t>Rezervní fond - tvořený ze zl. VH</t>
  </si>
  <si>
    <t>Výnosy z prodeje dlouh. hm. maj. (646)</t>
  </si>
  <si>
    <t>Návrhuji rozdělení VH takto:</t>
  </si>
  <si>
    <t>Přístroje a zvl .tech. zař.</t>
  </si>
  <si>
    <t>Transfery na pořízení DM</t>
  </si>
  <si>
    <t>Fond odměn</t>
  </si>
  <si>
    <t>Ostatní dlouhodobý nehm. majetek</t>
  </si>
  <si>
    <t>Výsledek hospodaření</t>
  </si>
  <si>
    <t>1x roční</t>
  </si>
  <si>
    <t>2x roční *)</t>
  </si>
  <si>
    <t>1x čtvrtletní</t>
  </si>
  <si>
    <t>Výnosy vybr. míst. vlád. inst. z transferů  (672)</t>
  </si>
  <si>
    <t xml:space="preserve">Výn. vybr. míst. vlád. inst. z transferů  </t>
  </si>
  <si>
    <t>Prodaný dlouhodobý hmotný majetek</t>
  </si>
  <si>
    <t>Prodaný DHM</t>
  </si>
  <si>
    <t>Prodaný DHM.(553)</t>
  </si>
  <si>
    <t>pořízeno:</t>
  </si>
  <si>
    <t>Akce/pořízení věci:</t>
  </si>
  <si>
    <t>412 - Fond kulturních a sociálních potřeb</t>
  </si>
  <si>
    <t xml:space="preserve">Organizace: </t>
  </si>
  <si>
    <t>Ostatní služby (vč. bank. popl.)</t>
  </si>
  <si>
    <t>Náklady z vyřazených pohledávek</t>
  </si>
  <si>
    <t xml:space="preserve">Ost.fin.nákl. </t>
  </si>
  <si>
    <t>Výnosy z vyřazených pohledávek</t>
  </si>
  <si>
    <t>Tvorba - peněžní dary (účelové i neúčelové):</t>
  </si>
  <si>
    <t>Investiční dotace zřizovatele do fondu:</t>
  </si>
  <si>
    <t>Čerpání přes účet 648 - pořízení majetku</t>
  </si>
  <si>
    <t>Ost. náklady 
(542,547,549)</t>
  </si>
  <si>
    <t>Náklady z vyřazených pohledávek (557)</t>
  </si>
  <si>
    <t>Ost.fin.nákl. (569)</t>
  </si>
  <si>
    <t>Ostatní služby (518)
(vč. bankovní poplatky)</t>
  </si>
  <si>
    <t>Náklady z DDHM (558)</t>
  </si>
  <si>
    <t>Náklady z DDHM</t>
  </si>
  <si>
    <t>Tvorba - ostatní tituly např. dotace EU a SR:</t>
  </si>
  <si>
    <t>Čerpání - úhrada sankcí (648):</t>
  </si>
  <si>
    <t>Čerpání - posílení IF po schválení ved. odboru (416):</t>
  </si>
  <si>
    <t>Čerpání dotací EU a SR:</t>
  </si>
  <si>
    <t>Čerpání - úhrada ztráty předchozích let (431,432):</t>
  </si>
  <si>
    <t>Čerpání - posílení  IF po schválení ved. odboru (416):</t>
  </si>
  <si>
    <t>Čerpání dofinancování platů přes účet 648:</t>
  </si>
  <si>
    <t>Čerpání odměny přes účet 648:</t>
  </si>
  <si>
    <t>Příděl ze zlepšného  výsledku hospodaření:</t>
  </si>
  <si>
    <t>348 80 - Pohledávky za VMVI - kraj</t>
  </si>
  <si>
    <t>348 30 - Pohledávky za VMVI - obec</t>
  </si>
  <si>
    <t>Jiné dotace (např. ÚP, Comenius apod.)</t>
  </si>
  <si>
    <t>Přiděleno celkem na rok</t>
  </si>
  <si>
    <t>Zákonné sociální pojištění (zdravotní)</t>
  </si>
  <si>
    <t>Zák. soc. náklady (Věcná režie)</t>
  </si>
  <si>
    <t xml:space="preserve">Čerpání - k dalšímu rozvoji své činnosti zapojení
přes účet 648 do výnosů: </t>
  </si>
  <si>
    <t>Čerpání - zapojení přes účet 648 do výnosů k čas. překlen. doč. nesouladu mezi výnosy a náklady:</t>
  </si>
  <si>
    <t>Náklady z drobného dlouhodobého majetku</t>
  </si>
  <si>
    <t xml:space="preserve">Ost.finanční náklady </t>
  </si>
  <si>
    <t>Ostatní služby (vč. bank.popl.)</t>
  </si>
  <si>
    <t>Mzdové náklady (vč.náhrad PN)</t>
  </si>
  <si>
    <t>Zák. soc. náklady (FKSP,VR)</t>
  </si>
  <si>
    <t>Odpisy dl. maj. (z dotací)</t>
  </si>
  <si>
    <t>Odpisy dl. maj. (z dotací) (551)</t>
  </si>
  <si>
    <t>Výnosy vybr.MVI z transferů</t>
  </si>
  <si>
    <t>Výnosy vybr.MVI z transferů (z dotací)</t>
  </si>
  <si>
    <t>Výnosy vybr. míst. vlád. inst. z transferů (672)</t>
  </si>
  <si>
    <t>Výnosy vybr. míst. vlád. inst. z transferů (z dotací)  (672)</t>
  </si>
  <si>
    <t xml:space="preserve">Výn. vybr. MVI z transferů (z dotací)  </t>
  </si>
  <si>
    <t>*) úbytky značte mínusem</t>
  </si>
  <si>
    <t>Úbytky (-)</t>
  </si>
  <si>
    <t>předseda:</t>
  </si>
  <si>
    <t>členové:</t>
  </si>
  <si>
    <t xml:space="preserve">Jiný DDHM do Kč 3.000,- </t>
  </si>
  <si>
    <t xml:space="preserve">Jiný DDNM do Kč 7.000,- </t>
  </si>
  <si>
    <t>Software</t>
  </si>
  <si>
    <t>Nedokončený dlouhod. nehmot. majetek</t>
  </si>
  <si>
    <t>Ndokončený dlouhod. hmot. majetek</t>
  </si>
  <si>
    <t>045 00</t>
  </si>
  <si>
    <t>Uspořádací účet TZ DHM</t>
  </si>
  <si>
    <t>Jiné výnosy z vlast. výkonů - ostatní</t>
  </si>
  <si>
    <t>Jiné výnosy z vl.výk.(ostatní)</t>
  </si>
  <si>
    <t>Hřiště</t>
  </si>
  <si>
    <t>Granty - na</t>
  </si>
  <si>
    <t>Zájmové vzdělávání</t>
  </si>
  <si>
    <t>Mzdové náklady (vč. náhrad za 14. dnů PN)</t>
  </si>
  <si>
    <t>Mzdové náklady (vč. náhrad do 14.dne PN)</t>
  </si>
  <si>
    <t>účet 389 - Dohadné účty pasívní</t>
  </si>
  <si>
    <t>Úroky (vč. snížení o daň)</t>
  </si>
  <si>
    <t>Úroky vč. snížení o daň (662)</t>
  </si>
  <si>
    <t xml:space="preserve">Úroky (vč. snížení o daň) </t>
  </si>
  <si>
    <t>úplata MŠ</t>
  </si>
  <si>
    <t>úplata ŠD</t>
  </si>
  <si>
    <t>úplata SVČ</t>
  </si>
  <si>
    <t xml:space="preserve">609 - Jiné výnosy z vlastních výkonů </t>
  </si>
  <si>
    <t xml:space="preserve">ostatní - </t>
  </si>
  <si>
    <t>Opravy předcházejícíh úč. obd.</t>
  </si>
  <si>
    <t>Fond investic</t>
  </si>
  <si>
    <t>416 - Fond investic</t>
  </si>
  <si>
    <t>Přehled tvorby a  čerpání fondů - rezervní, investic, odměn</t>
  </si>
  <si>
    <t xml:space="preserve">Obec Želatovice </t>
  </si>
  <si>
    <t>2x</t>
  </si>
  <si>
    <t>*) 1x odevzdat Obec Želatovice</t>
  </si>
  <si>
    <t>Obec Želatovice</t>
  </si>
  <si>
    <t xml:space="preserve">Spotřeba energií celkem </t>
  </si>
  <si>
    <t xml:space="preserve">Odpisy mov. majetku </t>
  </si>
  <si>
    <t>Odpisy nem. maj.</t>
  </si>
  <si>
    <t>na mzdy ONIV Kč</t>
  </si>
  <si>
    <t>Základní škola Želatovice</t>
  </si>
  <si>
    <t>Rozpočet příspěvkové organizace pro rok 2021</t>
  </si>
  <si>
    <t xml:space="preserve">   Zpracovala:</t>
  </si>
  <si>
    <t>Lenka Sedlářová, 23.11.2020</t>
  </si>
  <si>
    <t xml:space="preserve">   Schválila:</t>
  </si>
  <si>
    <t>Mgr. Edita Dlouhá, ředitelka školy</t>
  </si>
  <si>
    <r>
      <t xml:space="preserve">  </t>
    </r>
    <r>
      <rPr>
        <b/>
        <sz val="10"/>
        <color indexed="8"/>
        <rFont val="Arial"/>
        <family val="2"/>
      </rPr>
      <t>Schváleno dne 15. 12. 2020</t>
    </r>
    <r>
      <rPr>
        <sz val="10"/>
        <color indexed="8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 xml:space="preserve">Usnesení ZO č. 16  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</t>
    </r>
  </si>
  <si>
    <t xml:space="preserve">   Sejmuto:</t>
  </si>
  <si>
    <t xml:space="preserve">   Vyvěšeno: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</si>
</sst>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[$-405]d\.\ mmmm\ yyyy"/>
    <numFmt numFmtId="175" formatCode="#,##0.00\ _K_č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8"/>
      <color indexed="10"/>
      <name val="Arial CE"/>
      <family val="2"/>
    </font>
    <font>
      <b/>
      <sz val="7"/>
      <name val="Arial CE"/>
      <family val="0"/>
    </font>
    <font>
      <sz val="10"/>
      <color indexed="10"/>
      <name val="Arial CE"/>
      <family val="0"/>
    </font>
    <font>
      <b/>
      <sz val="7.5"/>
      <name val="Arial CE"/>
      <family val="0"/>
    </font>
    <font>
      <sz val="9"/>
      <color indexed="10"/>
      <name val="Arial CE"/>
      <family val="2"/>
    </font>
    <font>
      <sz val="9"/>
      <name val="Arial"/>
      <family val="0"/>
    </font>
    <font>
      <b/>
      <sz val="8"/>
      <color indexed="10"/>
      <name val="Arial CE"/>
      <family val="0"/>
    </font>
    <font>
      <sz val="10"/>
      <name val="Arial"/>
      <family val="2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3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5" fontId="4" fillId="33" borderId="14" xfId="34" applyFont="1" applyFill="1" applyBorder="1" applyAlignment="1">
      <alignment horizontal="right"/>
    </xf>
    <xf numFmtId="0" fontId="8" fillId="0" borderId="0" xfId="0" applyFont="1" applyAlignment="1">
      <alignment horizontal="centerContinuous"/>
    </xf>
    <xf numFmtId="165" fontId="4" fillId="0" borderId="11" xfId="34" applyFont="1" applyBorder="1" applyAlignment="1">
      <alignment/>
    </xf>
    <xf numFmtId="165" fontId="4" fillId="0" borderId="10" xfId="34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2" xfId="34" applyNumberFormat="1" applyFont="1" applyBorder="1" applyAlignment="1">
      <alignment/>
    </xf>
    <xf numFmtId="165" fontId="4" fillId="0" borderId="13" xfId="34" applyFont="1" applyBorder="1" applyAlignment="1">
      <alignment/>
    </xf>
    <xf numFmtId="165" fontId="4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34" borderId="18" xfId="0" applyFont="1" applyFill="1" applyBorder="1" applyAlignment="1">
      <alignment horizontal="center"/>
    </xf>
    <xf numFmtId="165" fontId="4" fillId="34" borderId="19" xfId="34" applyFont="1" applyFill="1" applyBorder="1" applyAlignment="1">
      <alignment horizontal="right"/>
    </xf>
    <xf numFmtId="165" fontId="4" fillId="35" borderId="19" xfId="34" applyFont="1" applyFill="1" applyBorder="1" applyAlignment="1">
      <alignment horizontal="right"/>
    </xf>
    <xf numFmtId="165" fontId="4" fillId="34" borderId="20" xfId="34" applyFont="1" applyFill="1" applyBorder="1" applyAlignment="1">
      <alignment horizontal="right"/>
    </xf>
    <xf numFmtId="165" fontId="7" fillId="34" borderId="19" xfId="34" applyFont="1" applyFill="1" applyBorder="1" applyAlignment="1">
      <alignment/>
    </xf>
    <xf numFmtId="165" fontId="4" fillId="35" borderId="20" xfId="34" applyFont="1" applyFill="1" applyBorder="1" applyAlignment="1">
      <alignment horizontal="right"/>
    </xf>
    <xf numFmtId="0" fontId="5" fillId="36" borderId="21" xfId="0" applyFont="1" applyFill="1" applyBorder="1" applyAlignment="1">
      <alignment horizontal="center" wrapText="1"/>
    </xf>
    <xf numFmtId="165" fontId="5" fillId="36" borderId="21" xfId="0" applyNumberFormat="1" applyFont="1" applyFill="1" applyBorder="1" applyAlignment="1">
      <alignment horizontal="centerContinuous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7" fillId="34" borderId="25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/>
    </xf>
    <xf numFmtId="165" fontId="0" fillId="0" borderId="30" xfId="34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3" xfId="34" applyFont="1" applyBorder="1" applyAlignment="1">
      <alignment/>
    </xf>
    <xf numFmtId="165" fontId="0" fillId="0" borderId="16" xfId="34" applyFont="1" applyBorder="1" applyAlignment="1">
      <alignment/>
    </xf>
    <xf numFmtId="0" fontId="5" fillId="34" borderId="28" xfId="0" applyFont="1" applyFill="1" applyBorder="1" applyAlignment="1">
      <alignment horizontal="center"/>
    </xf>
    <xf numFmtId="165" fontId="4" fillId="33" borderId="11" xfId="34" applyFont="1" applyFill="1" applyBorder="1" applyAlignment="1">
      <alignment horizontal="right"/>
    </xf>
    <xf numFmtId="0" fontId="5" fillId="34" borderId="31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4" fillId="0" borderId="33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65" fontId="4" fillId="0" borderId="3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36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34" applyFont="1" applyBorder="1" applyAlignment="1">
      <alignment/>
    </xf>
    <xf numFmtId="165" fontId="1" fillId="0" borderId="0" xfId="34" applyFont="1" applyBorder="1" applyAlignment="1">
      <alignment/>
    </xf>
    <xf numFmtId="0" fontId="0" fillId="0" borderId="0" xfId="0" applyBorder="1" applyAlignment="1">
      <alignment horizontal="left"/>
    </xf>
    <xf numFmtId="165" fontId="4" fillId="0" borderId="14" xfId="34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34" applyFont="1" applyAlignment="1">
      <alignment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 wrapText="1"/>
    </xf>
    <xf numFmtId="0" fontId="6" fillId="0" borderId="41" xfId="0" applyFont="1" applyBorder="1" applyAlignment="1">
      <alignment/>
    </xf>
    <xf numFmtId="165" fontId="6" fillId="0" borderId="42" xfId="34" applyFont="1" applyBorder="1" applyAlignment="1">
      <alignment/>
    </xf>
    <xf numFmtId="165" fontId="6" fillId="0" borderId="43" xfId="34" applyFont="1" applyBorder="1" applyAlignment="1">
      <alignment/>
    </xf>
    <xf numFmtId="165" fontId="7" fillId="37" borderId="44" xfId="34" applyFont="1" applyFill="1" applyBorder="1" applyAlignment="1">
      <alignment/>
    </xf>
    <xf numFmtId="0" fontId="6" fillId="37" borderId="19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5" fontId="6" fillId="0" borderId="0" xfId="34" applyFont="1" applyBorder="1" applyAlignment="1">
      <alignment/>
    </xf>
    <xf numFmtId="0" fontId="6" fillId="33" borderId="0" xfId="0" applyFont="1" applyFill="1" applyBorder="1" applyAlignment="1">
      <alignment horizontal="left"/>
    </xf>
    <xf numFmtId="165" fontId="6" fillId="33" borderId="0" xfId="34" applyFont="1" applyFill="1" applyBorder="1" applyAlignment="1">
      <alignment/>
    </xf>
    <xf numFmtId="0" fontId="6" fillId="33" borderId="0" xfId="0" applyFont="1" applyFill="1" applyAlignment="1">
      <alignment/>
    </xf>
    <xf numFmtId="0" fontId="6" fillId="37" borderId="45" xfId="0" applyFont="1" applyFill="1" applyBorder="1" applyAlignment="1">
      <alignment/>
    </xf>
    <xf numFmtId="0" fontId="0" fillId="0" borderId="46" xfId="0" applyBorder="1" applyAlignment="1">
      <alignment/>
    </xf>
    <xf numFmtId="0" fontId="1" fillId="37" borderId="31" xfId="0" applyFont="1" applyFill="1" applyBorder="1" applyAlignment="1">
      <alignment/>
    </xf>
    <xf numFmtId="0" fontId="1" fillId="37" borderId="20" xfId="0" applyFont="1" applyFill="1" applyBorder="1" applyAlignment="1">
      <alignment horizontal="center" wrapText="1"/>
    </xf>
    <xf numFmtId="0" fontId="1" fillId="37" borderId="2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37" borderId="19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5" fillId="34" borderId="25" xfId="0" applyFont="1" applyFill="1" applyBorder="1" applyAlignment="1">
      <alignment/>
    </xf>
    <xf numFmtId="0" fontId="4" fillId="0" borderId="47" xfId="0" applyFont="1" applyBorder="1" applyAlignment="1">
      <alignment horizontal="center"/>
    </xf>
    <xf numFmtId="165" fontId="4" fillId="0" borderId="47" xfId="0" applyNumberFormat="1" applyFont="1" applyBorder="1" applyAlignment="1">
      <alignment/>
    </xf>
    <xf numFmtId="165" fontId="4" fillId="0" borderId="49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/>
    </xf>
    <xf numFmtId="0" fontId="4" fillId="0" borderId="42" xfId="0" applyFont="1" applyBorder="1" applyAlignment="1">
      <alignment/>
    </xf>
    <xf numFmtId="165" fontId="4" fillId="0" borderId="16" xfId="34" applyFont="1" applyBorder="1" applyAlignment="1">
      <alignment/>
    </xf>
    <xf numFmtId="0" fontId="1" fillId="34" borderId="34" xfId="0" applyFont="1" applyFill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0" fillId="0" borderId="14" xfId="34" applyNumberFormat="1" applyFont="1" applyBorder="1" applyAlignment="1">
      <alignment/>
    </xf>
    <xf numFmtId="166" fontId="7" fillId="34" borderId="20" xfId="34" applyNumberFormat="1" applyFont="1" applyFill="1" applyBorder="1" applyAlignment="1">
      <alignment/>
    </xf>
    <xf numFmtId="166" fontId="0" fillId="0" borderId="39" xfId="34" applyNumberFormat="1" applyFont="1" applyBorder="1" applyAlignment="1">
      <alignment/>
    </xf>
    <xf numFmtId="166" fontId="0" fillId="35" borderId="20" xfId="34" applyNumberFormat="1" applyFont="1" applyFill="1" applyBorder="1" applyAlignment="1">
      <alignment/>
    </xf>
    <xf numFmtId="165" fontId="0" fillId="0" borderId="14" xfId="34" applyNumberFormat="1" applyFont="1" applyBorder="1" applyAlignment="1">
      <alignment/>
    </xf>
    <xf numFmtId="165" fontId="7" fillId="34" borderId="20" xfId="34" applyNumberFormat="1" applyFont="1" applyFill="1" applyBorder="1" applyAlignment="1">
      <alignment/>
    </xf>
    <xf numFmtId="165" fontId="0" fillId="0" borderId="39" xfId="34" applyNumberFormat="1" applyFont="1" applyBorder="1" applyAlignment="1">
      <alignment/>
    </xf>
    <xf numFmtId="165" fontId="0" fillId="35" borderId="20" xfId="34" applyNumberFormat="1" applyFont="1" applyFill="1" applyBorder="1" applyAlignment="1">
      <alignment/>
    </xf>
    <xf numFmtId="166" fontId="0" fillId="0" borderId="10" xfId="34" applyNumberFormat="1" applyFont="1" applyBorder="1" applyAlignment="1">
      <alignment/>
    </xf>
    <xf numFmtId="166" fontId="0" fillId="0" borderId="12" xfId="34" applyNumberFormat="1" applyFont="1" applyBorder="1" applyAlignment="1">
      <alignment/>
    </xf>
    <xf numFmtId="166" fontId="7" fillId="34" borderId="31" xfId="34" applyNumberFormat="1" applyFont="1" applyFill="1" applyBorder="1" applyAlignment="1">
      <alignment/>
    </xf>
    <xf numFmtId="166" fontId="0" fillId="0" borderId="15" xfId="34" applyNumberFormat="1" applyFont="1" applyBorder="1" applyAlignment="1">
      <alignment/>
    </xf>
    <xf numFmtId="166" fontId="0" fillId="35" borderId="31" xfId="34" applyNumberFormat="1" applyFont="1" applyFill="1" applyBorder="1" applyAlignment="1">
      <alignment/>
    </xf>
    <xf numFmtId="166" fontId="0" fillId="0" borderId="10" xfId="34" applyNumberFormat="1" applyBorder="1" applyAlignment="1">
      <alignment/>
    </xf>
    <xf numFmtId="166" fontId="0" fillId="0" borderId="12" xfId="34" applyNumberFormat="1" applyBorder="1" applyAlignment="1">
      <alignment/>
    </xf>
    <xf numFmtId="166" fontId="0" fillId="34" borderId="20" xfId="34" applyNumberFormat="1" applyFont="1" applyFill="1" applyBorder="1" applyAlignment="1">
      <alignment/>
    </xf>
    <xf numFmtId="166" fontId="0" fillId="35" borderId="31" xfId="34" applyNumberFormat="1" applyFill="1" applyBorder="1" applyAlignment="1">
      <alignment/>
    </xf>
    <xf numFmtId="166" fontId="0" fillId="35" borderId="20" xfId="34" applyNumberFormat="1" applyFill="1" applyBorder="1" applyAlignment="1">
      <alignment/>
    </xf>
    <xf numFmtId="165" fontId="0" fillId="34" borderId="20" xfId="34" applyNumberFormat="1" applyFont="1" applyFill="1" applyBorder="1" applyAlignment="1">
      <alignment/>
    </xf>
    <xf numFmtId="165" fontId="0" fillId="35" borderId="20" xfId="34" applyNumberFormat="1" applyFill="1" applyBorder="1" applyAlignment="1">
      <alignment/>
    </xf>
    <xf numFmtId="165" fontId="10" fillId="0" borderId="11" xfId="34" applyFont="1" applyBorder="1" applyAlignment="1">
      <alignment/>
    </xf>
    <xf numFmtId="165" fontId="10" fillId="0" borderId="46" xfId="34" applyFont="1" applyBorder="1" applyAlignment="1">
      <alignment horizontal="center"/>
    </xf>
    <xf numFmtId="0" fontId="4" fillId="0" borderId="39" xfId="0" applyFont="1" applyBorder="1" applyAlignment="1">
      <alignment/>
    </xf>
    <xf numFmtId="165" fontId="4" fillId="0" borderId="39" xfId="34" applyFont="1" applyBorder="1" applyAlignment="1">
      <alignment/>
    </xf>
    <xf numFmtId="0" fontId="4" fillId="0" borderId="40" xfId="0" applyFont="1" applyBorder="1" applyAlignment="1">
      <alignment/>
    </xf>
    <xf numFmtId="0" fontId="5" fillId="38" borderId="31" xfId="0" applyFont="1" applyFill="1" applyBorder="1" applyAlignment="1">
      <alignment horizontal="center"/>
    </xf>
    <xf numFmtId="0" fontId="12" fillId="0" borderId="0" xfId="0" applyFont="1" applyAlignment="1">
      <alignment/>
    </xf>
    <xf numFmtId="165" fontId="5" fillId="39" borderId="20" xfId="0" applyNumberFormat="1" applyFont="1" applyFill="1" applyBorder="1" applyAlignment="1">
      <alignment/>
    </xf>
    <xf numFmtId="0" fontId="1" fillId="37" borderId="50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48" xfId="0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48" xfId="0" applyFont="1" applyBorder="1" applyAlignment="1">
      <alignment/>
    </xf>
    <xf numFmtId="165" fontId="4" fillId="0" borderId="34" xfId="34" applyFont="1" applyBorder="1" applyAlignment="1">
      <alignment/>
    </xf>
    <xf numFmtId="165" fontId="0" fillId="0" borderId="46" xfId="34" applyFont="1" applyBorder="1" applyAlignment="1">
      <alignment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166" fontId="7" fillId="0" borderId="33" xfId="34" applyNumberFormat="1" applyFont="1" applyBorder="1" applyAlignment="1">
      <alignment/>
    </xf>
    <xf numFmtId="166" fontId="0" fillId="0" borderId="54" xfId="34" applyNumberFormat="1" applyFont="1" applyBorder="1" applyAlignment="1">
      <alignment/>
    </xf>
    <xf numFmtId="165" fontId="0" fillId="0" borderId="54" xfId="34" applyNumberFormat="1" applyFont="1" applyBorder="1" applyAlignment="1">
      <alignment/>
    </xf>
    <xf numFmtId="165" fontId="4" fillId="33" borderId="54" xfId="34" applyFont="1" applyFill="1" applyBorder="1" applyAlignment="1">
      <alignment horizontal="right"/>
    </xf>
    <xf numFmtId="165" fontId="7" fillId="0" borderId="34" xfId="34" applyFont="1" applyBorder="1" applyAlignment="1">
      <alignment/>
    </xf>
    <xf numFmtId="166" fontId="0" fillId="0" borderId="48" xfId="34" applyNumberFormat="1" applyFont="1" applyBorder="1" applyAlignment="1">
      <alignment/>
    </xf>
    <xf numFmtId="165" fontId="0" fillId="0" borderId="48" xfId="34" applyNumberFormat="1" applyFont="1" applyBorder="1" applyAlignment="1">
      <alignment/>
    </xf>
    <xf numFmtId="165" fontId="4" fillId="33" borderId="48" xfId="34" applyFont="1" applyFill="1" applyBorder="1" applyAlignment="1">
      <alignment horizontal="right"/>
    </xf>
    <xf numFmtId="0" fontId="6" fillId="0" borderId="4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166" fontId="7" fillId="0" borderId="26" xfId="34" applyNumberFormat="1" applyFont="1" applyBorder="1" applyAlignment="1">
      <alignment/>
    </xf>
    <xf numFmtId="165" fontId="4" fillId="33" borderId="34" xfId="34" applyFont="1" applyFill="1" applyBorder="1" applyAlignment="1">
      <alignment horizontal="right"/>
    </xf>
    <xf numFmtId="0" fontId="1" fillId="36" borderId="21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0" fillId="33" borderId="0" xfId="0" applyFill="1" applyAlignment="1">
      <alignment/>
    </xf>
    <xf numFmtId="165" fontId="4" fillId="0" borderId="40" xfId="34" applyFont="1" applyBorder="1" applyAlignment="1">
      <alignment/>
    </xf>
    <xf numFmtId="0" fontId="7" fillId="37" borderId="25" xfId="0" applyFont="1" applyFill="1" applyBorder="1" applyAlignment="1">
      <alignment/>
    </xf>
    <xf numFmtId="0" fontId="6" fillId="0" borderId="23" xfId="0" applyFont="1" applyBorder="1" applyAlignment="1">
      <alignment horizontal="left" wrapText="1"/>
    </xf>
    <xf numFmtId="0" fontId="5" fillId="34" borderId="55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165" fontId="0" fillId="0" borderId="56" xfId="34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34" borderId="21" xfId="0" applyFont="1" applyFill="1" applyBorder="1" applyAlignment="1">
      <alignment horizontal="center" wrapText="1"/>
    </xf>
    <xf numFmtId="165" fontId="13" fillId="0" borderId="0" xfId="0" applyNumberFormat="1" applyFont="1" applyAlignment="1">
      <alignment/>
    </xf>
    <xf numFmtId="165" fontId="13" fillId="0" borderId="0" xfId="34" applyFont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55" xfId="0" applyFont="1" applyFill="1" applyBorder="1" applyAlignment="1">
      <alignment/>
    </xf>
    <xf numFmtId="165" fontId="4" fillId="33" borderId="29" xfId="0" applyNumberFormat="1" applyFont="1" applyFill="1" applyBorder="1" applyAlignment="1">
      <alignment/>
    </xf>
    <xf numFmtId="165" fontId="4" fillId="33" borderId="55" xfId="0" applyNumberFormat="1" applyFont="1" applyFill="1" applyBorder="1" applyAlignment="1">
      <alignment/>
    </xf>
    <xf numFmtId="166" fontId="0" fillId="0" borderId="40" xfId="34" applyNumberFormat="1" applyFont="1" applyBorder="1" applyAlignment="1">
      <alignment/>
    </xf>
    <xf numFmtId="165" fontId="0" fillId="0" borderId="40" xfId="34" applyNumberFormat="1" applyFont="1" applyBorder="1" applyAlignment="1">
      <alignment/>
    </xf>
    <xf numFmtId="165" fontId="4" fillId="33" borderId="40" xfId="34" applyFont="1" applyFill="1" applyBorder="1" applyAlignment="1">
      <alignment horizontal="right"/>
    </xf>
    <xf numFmtId="0" fontId="6" fillId="0" borderId="17" xfId="0" applyFont="1" applyBorder="1" applyAlignment="1">
      <alignment/>
    </xf>
    <xf numFmtId="165" fontId="4" fillId="33" borderId="13" xfId="34" applyFont="1" applyFill="1" applyBorder="1" applyAlignment="1">
      <alignment horizontal="right"/>
    </xf>
    <xf numFmtId="165" fontId="5" fillId="35" borderId="31" xfId="0" applyNumberFormat="1" applyFont="1" applyFill="1" applyBorder="1" applyAlignment="1">
      <alignment/>
    </xf>
    <xf numFmtId="165" fontId="5" fillId="35" borderId="19" xfId="0" applyNumberFormat="1" applyFont="1" applyFill="1" applyBorder="1" applyAlignment="1">
      <alignment/>
    </xf>
    <xf numFmtId="0" fontId="1" fillId="36" borderId="50" xfId="0" applyFont="1" applyFill="1" applyBorder="1" applyAlignment="1">
      <alignment horizontal="center" wrapText="1"/>
    </xf>
    <xf numFmtId="0" fontId="1" fillId="36" borderId="20" xfId="0" applyFont="1" applyFill="1" applyBorder="1" applyAlignment="1">
      <alignment horizontal="center" wrapText="1"/>
    </xf>
    <xf numFmtId="0" fontId="0" fillId="0" borderId="23" xfId="0" applyBorder="1" applyAlignment="1">
      <alignment horizontal="left"/>
    </xf>
    <xf numFmtId="0" fontId="1" fillId="36" borderId="2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165" fontId="1" fillId="33" borderId="0" xfId="34" applyFont="1" applyFill="1" applyBorder="1" applyAlignment="1">
      <alignment/>
    </xf>
    <xf numFmtId="0" fontId="0" fillId="36" borderId="21" xfId="0" applyFill="1" applyBorder="1" applyAlignment="1">
      <alignment/>
    </xf>
    <xf numFmtId="0" fontId="11" fillId="0" borderId="0" xfId="0" applyFont="1" applyAlignment="1">
      <alignment/>
    </xf>
    <xf numFmtId="0" fontId="1" fillId="36" borderId="58" xfId="0" applyFont="1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0" fillId="0" borderId="34" xfId="0" applyBorder="1" applyAlignment="1">
      <alignment/>
    </xf>
    <xf numFmtId="165" fontId="13" fillId="0" borderId="14" xfId="34" applyFont="1" applyBorder="1" applyAlignment="1">
      <alignment/>
    </xf>
    <xf numFmtId="165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37" borderId="20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165" fontId="5" fillId="35" borderId="59" xfId="0" applyNumberFormat="1" applyFont="1" applyFill="1" applyBorder="1" applyAlignment="1">
      <alignment/>
    </xf>
    <xf numFmtId="165" fontId="10" fillId="35" borderId="59" xfId="34" applyFont="1" applyFill="1" applyBorder="1" applyAlignment="1">
      <alignment/>
    </xf>
    <xf numFmtId="0" fontId="4" fillId="33" borderId="49" xfId="0" applyFont="1" applyFill="1" applyBorder="1" applyAlignment="1">
      <alignment horizontal="center"/>
    </xf>
    <xf numFmtId="165" fontId="4" fillId="33" borderId="47" xfId="0" applyNumberFormat="1" applyFont="1" applyFill="1" applyBorder="1" applyAlignment="1">
      <alignment/>
    </xf>
    <xf numFmtId="165" fontId="0" fillId="33" borderId="56" xfId="0" applyNumberFormat="1" applyFill="1" applyBorder="1" applyAlignment="1">
      <alignment/>
    </xf>
    <xf numFmtId="165" fontId="10" fillId="0" borderId="30" xfId="34" applyFont="1" applyBorder="1" applyAlignment="1">
      <alignment/>
    </xf>
    <xf numFmtId="0" fontId="1" fillId="34" borderId="60" xfId="0" applyFont="1" applyFill="1" applyBorder="1" applyAlignment="1">
      <alignment horizontal="center"/>
    </xf>
    <xf numFmtId="165" fontId="10" fillId="0" borderId="61" xfId="34" applyFont="1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0" fillId="34" borderId="47" xfId="0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0" fontId="4" fillId="33" borderId="47" xfId="0" applyFont="1" applyFill="1" applyBorder="1" applyAlignment="1">
      <alignment horizontal="left"/>
    </xf>
    <xf numFmtId="0" fontId="4" fillId="33" borderId="49" xfId="0" applyFont="1" applyFill="1" applyBorder="1" applyAlignment="1">
      <alignment horizontal="left"/>
    </xf>
    <xf numFmtId="0" fontId="4" fillId="0" borderId="63" xfId="0" applyFont="1" applyBorder="1" applyAlignment="1">
      <alignment/>
    </xf>
    <xf numFmtId="166" fontId="0" fillId="0" borderId="64" xfId="34" applyNumberFormat="1" applyFont="1" applyBorder="1" applyAlignment="1">
      <alignment/>
    </xf>
    <xf numFmtId="166" fontId="0" fillId="0" borderId="60" xfId="34" applyNumberFormat="1" applyBorder="1" applyAlignment="1">
      <alignment/>
    </xf>
    <xf numFmtId="166" fontId="0" fillId="0" borderId="61" xfId="34" applyNumberFormat="1" applyBorder="1" applyAlignment="1">
      <alignment/>
    </xf>
    <xf numFmtId="166" fontId="0" fillId="0" borderId="61" xfId="34" applyNumberFormat="1" applyFont="1" applyBorder="1" applyAlignment="1">
      <alignment/>
    </xf>
    <xf numFmtId="0" fontId="6" fillId="0" borderId="49" xfId="0" applyFont="1" applyBorder="1" applyAlignment="1">
      <alignment/>
    </xf>
    <xf numFmtId="166" fontId="0" fillId="0" borderId="60" xfId="34" applyNumberFormat="1" applyFont="1" applyBorder="1" applyAlignment="1">
      <alignment/>
    </xf>
    <xf numFmtId="166" fontId="0" fillId="0" borderId="62" xfId="34" applyNumberFormat="1" applyFont="1" applyBorder="1" applyAlignment="1">
      <alignment/>
    </xf>
    <xf numFmtId="0" fontId="6" fillId="0" borderId="65" xfId="0" applyFont="1" applyBorder="1" applyAlignment="1">
      <alignment wrapText="1"/>
    </xf>
    <xf numFmtId="167" fontId="0" fillId="35" borderId="19" xfId="34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165" fontId="4" fillId="0" borderId="43" xfId="34" applyFont="1" applyBorder="1" applyAlignment="1">
      <alignment/>
    </xf>
    <xf numFmtId="165" fontId="4" fillId="0" borderId="42" xfId="34" applyFont="1" applyBorder="1" applyAlignment="1">
      <alignment/>
    </xf>
    <xf numFmtId="165" fontId="4" fillId="0" borderId="66" xfId="34" applyFont="1" applyBorder="1" applyAlignment="1">
      <alignment/>
    </xf>
    <xf numFmtId="165" fontId="4" fillId="0" borderId="61" xfId="34" applyFont="1" applyBorder="1" applyAlignment="1">
      <alignment/>
    </xf>
    <xf numFmtId="165" fontId="4" fillId="0" borderId="64" xfId="34" applyFont="1" applyBorder="1" applyAlignment="1">
      <alignment/>
    </xf>
    <xf numFmtId="165" fontId="5" fillId="35" borderId="31" xfId="34" applyFont="1" applyFill="1" applyBorder="1" applyAlignment="1">
      <alignment/>
    </xf>
    <xf numFmtId="165" fontId="5" fillId="35" borderId="19" xfId="34" applyFont="1" applyFill="1" applyBorder="1" applyAlignment="1">
      <alignment/>
    </xf>
    <xf numFmtId="165" fontId="6" fillId="0" borderId="39" xfId="34" applyFont="1" applyBorder="1" applyAlignment="1">
      <alignment/>
    </xf>
    <xf numFmtId="165" fontId="6" fillId="0" borderId="14" xfId="34" applyFont="1" applyBorder="1" applyAlignment="1">
      <alignment/>
    </xf>
    <xf numFmtId="165" fontId="6" fillId="0" borderId="67" xfId="34" applyFont="1" applyBorder="1" applyAlignment="1">
      <alignment/>
    </xf>
    <xf numFmtId="14" fontId="0" fillId="0" borderId="0" xfId="0" applyNumberFormat="1" applyAlignment="1">
      <alignment/>
    </xf>
    <xf numFmtId="0" fontId="12" fillId="39" borderId="31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0" fillId="36" borderId="58" xfId="0" applyFill="1" applyBorder="1" applyAlignment="1">
      <alignment/>
    </xf>
    <xf numFmtId="165" fontId="6" fillId="0" borderId="68" xfId="34" applyFont="1" applyBorder="1" applyAlignment="1">
      <alignment/>
    </xf>
    <xf numFmtId="0" fontId="1" fillId="36" borderId="21" xfId="0" applyFont="1" applyFill="1" applyBorder="1" applyAlignment="1">
      <alignment horizontal="center"/>
    </xf>
    <xf numFmtId="165" fontId="0" fillId="33" borderId="35" xfId="0" applyNumberFormat="1" applyFill="1" applyBorder="1" applyAlignment="1">
      <alignment/>
    </xf>
    <xf numFmtId="165" fontId="0" fillId="33" borderId="65" xfId="0" applyNumberFormat="1" applyFill="1" applyBorder="1" applyAlignment="1">
      <alignment/>
    </xf>
    <xf numFmtId="165" fontId="0" fillId="33" borderId="69" xfId="0" applyNumberForma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left"/>
    </xf>
    <xf numFmtId="165" fontId="0" fillId="33" borderId="49" xfId="0" applyNumberFormat="1" applyFont="1" applyFill="1" applyBorder="1" applyAlignment="1">
      <alignment/>
    </xf>
    <xf numFmtId="165" fontId="0" fillId="33" borderId="70" xfId="0" applyNumberFormat="1" applyFont="1" applyFill="1" applyBorder="1" applyAlignment="1">
      <alignment/>
    </xf>
    <xf numFmtId="165" fontId="0" fillId="33" borderId="71" xfId="0" applyNumberFormat="1" applyFont="1" applyFill="1" applyBorder="1" applyAlignment="1">
      <alignment/>
    </xf>
    <xf numFmtId="0" fontId="0" fillId="0" borderId="37" xfId="0" applyBorder="1" applyAlignment="1">
      <alignment horizontal="left"/>
    </xf>
    <xf numFmtId="0" fontId="7" fillId="36" borderId="21" xfId="0" applyFont="1" applyFill="1" applyBorder="1" applyAlignment="1">
      <alignment horizontal="center" wrapText="1"/>
    </xf>
    <xf numFmtId="165" fontId="6" fillId="0" borderId="47" xfId="34" applyFont="1" applyBorder="1" applyAlignment="1">
      <alignment/>
    </xf>
    <xf numFmtId="165" fontId="6" fillId="0" borderId="17" xfId="34" applyFont="1" applyBorder="1" applyAlignment="1">
      <alignment/>
    </xf>
    <xf numFmtId="165" fontId="17" fillId="0" borderId="17" xfId="34" applyFont="1" applyBorder="1" applyAlignment="1">
      <alignment/>
    </xf>
    <xf numFmtId="165" fontId="6" fillId="0" borderId="35" xfId="34" applyFont="1" applyBorder="1" applyAlignment="1">
      <alignment/>
    </xf>
    <xf numFmtId="165" fontId="7" fillId="36" borderId="21" xfId="34" applyFont="1" applyFill="1" applyBorder="1" applyAlignment="1">
      <alignment/>
    </xf>
    <xf numFmtId="0" fontId="10" fillId="0" borderId="13" xfId="0" applyFont="1" applyBorder="1" applyAlignment="1">
      <alignment/>
    </xf>
    <xf numFmtId="165" fontId="5" fillId="34" borderId="31" xfId="0" applyNumberFormat="1" applyFont="1" applyFill="1" applyBorder="1" applyAlignment="1">
      <alignment/>
    </xf>
    <xf numFmtId="0" fontId="10" fillId="0" borderId="46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5" fillId="34" borderId="19" xfId="34" applyFont="1" applyFill="1" applyBorder="1" applyAlignment="1">
      <alignment/>
    </xf>
    <xf numFmtId="0" fontId="1" fillId="0" borderId="0" xfId="0" applyFont="1" applyAlignment="1">
      <alignment horizontal="centerContinuous"/>
    </xf>
    <xf numFmtId="165" fontId="10" fillId="33" borderId="47" xfId="0" applyNumberFormat="1" applyFont="1" applyFill="1" applyBorder="1" applyAlignment="1">
      <alignment/>
    </xf>
    <xf numFmtId="165" fontId="10" fillId="0" borderId="35" xfId="0" applyNumberFormat="1" applyFont="1" applyBorder="1" applyAlignment="1">
      <alignment/>
    </xf>
    <xf numFmtId="165" fontId="14" fillId="35" borderId="59" xfId="0" applyNumberFormat="1" applyFont="1" applyFill="1" applyBorder="1" applyAlignment="1">
      <alignment/>
    </xf>
    <xf numFmtId="165" fontId="10" fillId="33" borderId="22" xfId="0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wrapText="1"/>
    </xf>
    <xf numFmtId="167" fontId="13" fillId="33" borderId="29" xfId="0" applyNumberFormat="1" applyFont="1" applyFill="1" applyBorder="1" applyAlignment="1">
      <alignment/>
    </xf>
    <xf numFmtId="165" fontId="4" fillId="0" borderId="39" xfId="34" applyFont="1" applyBorder="1" applyAlignment="1">
      <alignment/>
    </xf>
    <xf numFmtId="165" fontId="4" fillId="0" borderId="41" xfId="34" applyFont="1" applyBorder="1" applyAlignment="1">
      <alignment/>
    </xf>
    <xf numFmtId="165" fontId="4" fillId="0" borderId="36" xfId="34" applyFont="1" applyBorder="1" applyAlignment="1">
      <alignment/>
    </xf>
    <xf numFmtId="165" fontId="4" fillId="0" borderId="14" xfId="34" applyFont="1" applyBorder="1" applyAlignment="1">
      <alignment/>
    </xf>
    <xf numFmtId="165" fontId="4" fillId="0" borderId="42" xfId="34" applyFont="1" applyBorder="1" applyAlignment="1">
      <alignment horizontal="center"/>
    </xf>
    <xf numFmtId="165" fontId="4" fillId="0" borderId="17" xfId="34" applyFont="1" applyBorder="1" applyAlignment="1">
      <alignment/>
    </xf>
    <xf numFmtId="165" fontId="4" fillId="0" borderId="42" xfId="34" applyFont="1" applyBorder="1" applyAlignment="1">
      <alignment/>
    </xf>
    <xf numFmtId="165" fontId="13" fillId="0" borderId="14" xfId="34" applyFont="1" applyBorder="1" applyAlignment="1">
      <alignment/>
    </xf>
    <xf numFmtId="165" fontId="13" fillId="0" borderId="42" xfId="34" applyFont="1" applyBorder="1" applyAlignment="1">
      <alignment/>
    </xf>
    <xf numFmtId="165" fontId="13" fillId="0" borderId="17" xfId="34" applyFont="1" applyBorder="1" applyAlignment="1">
      <alignment/>
    </xf>
    <xf numFmtId="165" fontId="13" fillId="0" borderId="40" xfId="34" applyFont="1" applyBorder="1" applyAlignment="1">
      <alignment/>
    </xf>
    <xf numFmtId="165" fontId="13" fillId="0" borderId="43" xfId="34" applyFont="1" applyBorder="1" applyAlignment="1">
      <alignment/>
    </xf>
    <xf numFmtId="165" fontId="13" fillId="0" borderId="35" xfId="34" applyFont="1" applyBorder="1" applyAlignment="1">
      <alignment/>
    </xf>
    <xf numFmtId="165" fontId="5" fillId="36" borderId="20" xfId="34" applyFont="1" applyFill="1" applyBorder="1" applyAlignment="1">
      <alignment/>
    </xf>
    <xf numFmtId="165" fontId="5" fillId="36" borderId="44" xfId="34" applyFont="1" applyFill="1" applyBorder="1" applyAlignment="1">
      <alignment/>
    </xf>
    <xf numFmtId="165" fontId="5" fillId="36" borderId="21" xfId="34" applyFont="1" applyFill="1" applyBorder="1" applyAlignment="1">
      <alignment/>
    </xf>
    <xf numFmtId="165" fontId="4" fillId="0" borderId="66" xfId="34" applyFont="1" applyBorder="1" applyAlignment="1">
      <alignment/>
    </xf>
    <xf numFmtId="165" fontId="4" fillId="0" borderId="61" xfId="34" applyFont="1" applyBorder="1" applyAlignment="1">
      <alignment/>
    </xf>
    <xf numFmtId="165" fontId="4" fillId="0" borderId="24" xfId="34" applyFont="1" applyBorder="1" applyAlignment="1">
      <alignment/>
    </xf>
    <xf numFmtId="165" fontId="5" fillId="36" borderId="50" xfId="34" applyFont="1" applyFill="1" applyBorder="1" applyAlignment="1">
      <alignment/>
    </xf>
    <xf numFmtId="165" fontId="5" fillId="36" borderId="25" xfId="34" applyFont="1" applyFill="1" applyBorder="1" applyAlignment="1">
      <alignment/>
    </xf>
    <xf numFmtId="165" fontId="13" fillId="0" borderId="61" xfId="34" applyFont="1" applyBorder="1" applyAlignment="1">
      <alignment/>
    </xf>
    <xf numFmtId="165" fontId="13" fillId="0" borderId="24" xfId="34" applyFont="1" applyBorder="1" applyAlignment="1">
      <alignment/>
    </xf>
    <xf numFmtId="165" fontId="13" fillId="0" borderId="64" xfId="34" applyFont="1" applyBorder="1" applyAlignment="1">
      <alignment/>
    </xf>
    <xf numFmtId="0" fontId="4" fillId="37" borderId="19" xfId="0" applyFont="1" applyFill="1" applyBorder="1" applyAlignment="1">
      <alignment/>
    </xf>
    <xf numFmtId="165" fontId="4" fillId="37" borderId="19" xfId="0" applyNumberFormat="1" applyFont="1" applyFill="1" applyBorder="1" applyAlignment="1">
      <alignment/>
    </xf>
    <xf numFmtId="165" fontId="4" fillId="37" borderId="19" xfId="34" applyFont="1" applyFill="1" applyBorder="1" applyAlignment="1">
      <alignment/>
    </xf>
    <xf numFmtId="165" fontId="6" fillId="0" borderId="40" xfId="34" applyFont="1" applyBorder="1" applyAlignment="1">
      <alignment/>
    </xf>
    <xf numFmtId="165" fontId="7" fillId="37" borderId="20" xfId="34" applyFont="1" applyFill="1" applyBorder="1" applyAlignment="1">
      <alignment/>
    </xf>
    <xf numFmtId="165" fontId="6" fillId="0" borderId="11" xfId="34" applyFont="1" applyBorder="1" applyAlignment="1">
      <alignment/>
    </xf>
    <xf numFmtId="0" fontId="4" fillId="0" borderId="66" xfId="0" applyFont="1" applyBorder="1" applyAlignment="1">
      <alignment/>
    </xf>
    <xf numFmtId="165" fontId="4" fillId="0" borderId="46" xfId="34" applyFont="1" applyBorder="1" applyAlignment="1">
      <alignment/>
    </xf>
    <xf numFmtId="165" fontId="4" fillId="0" borderId="29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5" fontId="4" fillId="0" borderId="66" xfId="0" applyNumberFormat="1" applyFont="1" applyBorder="1" applyAlignment="1">
      <alignment/>
    </xf>
    <xf numFmtId="165" fontId="4" fillId="0" borderId="61" xfId="0" applyNumberFormat="1" applyFont="1" applyBorder="1" applyAlignment="1">
      <alignment/>
    </xf>
    <xf numFmtId="165" fontId="4" fillId="0" borderId="64" xfId="0" applyNumberFormat="1" applyFont="1" applyBorder="1" applyAlignment="1">
      <alignment/>
    </xf>
    <xf numFmtId="0" fontId="4" fillId="0" borderId="55" xfId="0" applyFont="1" applyBorder="1" applyAlignment="1">
      <alignment/>
    </xf>
    <xf numFmtId="166" fontId="4" fillId="0" borderId="29" xfId="0" applyNumberFormat="1" applyFont="1" applyBorder="1" applyAlignment="1">
      <alignment/>
    </xf>
    <xf numFmtId="165" fontId="5" fillId="34" borderId="19" xfId="0" applyNumberFormat="1" applyFont="1" applyFill="1" applyBorder="1" applyAlignment="1">
      <alignment/>
    </xf>
    <xf numFmtId="165" fontId="5" fillId="34" borderId="50" xfId="0" applyNumberFormat="1" applyFont="1" applyFill="1" applyBorder="1" applyAlignment="1">
      <alignment/>
    </xf>
    <xf numFmtId="165" fontId="13" fillId="0" borderId="29" xfId="0" applyNumberFormat="1" applyFont="1" applyBorder="1" applyAlignment="1">
      <alignment/>
    </xf>
    <xf numFmtId="0" fontId="5" fillId="35" borderId="51" xfId="0" applyFont="1" applyFill="1" applyBorder="1" applyAlignment="1">
      <alignment/>
    </xf>
    <xf numFmtId="0" fontId="4" fillId="35" borderId="72" xfId="0" applyFont="1" applyFill="1" applyBorder="1" applyAlignment="1">
      <alignment/>
    </xf>
    <xf numFmtId="165" fontId="5" fillId="35" borderId="51" xfId="0" applyNumberFormat="1" applyFont="1" applyFill="1" applyBorder="1" applyAlignment="1">
      <alignment/>
    </xf>
    <xf numFmtId="165" fontId="5" fillId="35" borderId="53" xfId="0" applyNumberFormat="1" applyFont="1" applyFill="1" applyBorder="1" applyAlignment="1">
      <alignment/>
    </xf>
    <xf numFmtId="165" fontId="5" fillId="35" borderId="73" xfId="34" applyFont="1" applyFill="1" applyBorder="1" applyAlignment="1">
      <alignment/>
    </xf>
    <xf numFmtId="165" fontId="5" fillId="35" borderId="72" xfId="34" applyFont="1" applyFill="1" applyBorder="1" applyAlignment="1">
      <alignment/>
    </xf>
    <xf numFmtId="165" fontId="5" fillId="35" borderId="51" xfId="34" applyFont="1" applyFill="1" applyBorder="1" applyAlignment="1">
      <alignment/>
    </xf>
    <xf numFmtId="165" fontId="5" fillId="35" borderId="53" xfId="34" applyFont="1" applyFill="1" applyBorder="1" applyAlignment="1">
      <alignment/>
    </xf>
    <xf numFmtId="165" fontId="5" fillId="34" borderId="50" xfId="34" applyFont="1" applyFill="1" applyBorder="1" applyAlignment="1">
      <alignment/>
    </xf>
    <xf numFmtId="165" fontId="5" fillId="34" borderId="44" xfId="34" applyFont="1" applyFill="1" applyBorder="1" applyAlignment="1">
      <alignment/>
    </xf>
    <xf numFmtId="165" fontId="5" fillId="34" borderId="31" xfId="34" applyFont="1" applyFill="1" applyBorder="1" applyAlignment="1">
      <alignment/>
    </xf>
    <xf numFmtId="0" fontId="10" fillId="0" borderId="14" xfId="0" applyFont="1" applyBorder="1" applyAlignment="1">
      <alignment/>
    </xf>
    <xf numFmtId="165" fontId="4" fillId="0" borderId="14" xfId="34" applyFont="1" applyBorder="1" applyAlignment="1">
      <alignment/>
    </xf>
    <xf numFmtId="0" fontId="0" fillId="0" borderId="0" xfId="0" applyFont="1" applyAlignment="1">
      <alignment/>
    </xf>
    <xf numFmtId="165" fontId="4" fillId="0" borderId="41" xfId="34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165" fontId="13" fillId="0" borderId="39" xfId="34" applyFont="1" applyBorder="1" applyAlignment="1">
      <alignment/>
    </xf>
    <xf numFmtId="0" fontId="7" fillId="38" borderId="31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 wrapText="1"/>
    </xf>
    <xf numFmtId="0" fontId="7" fillId="38" borderId="19" xfId="0" applyFont="1" applyFill="1" applyBorder="1" applyAlignment="1">
      <alignment horizontal="center" wrapText="1"/>
    </xf>
    <xf numFmtId="165" fontId="13" fillId="0" borderId="40" xfId="34" applyFont="1" applyBorder="1" applyAlignment="1">
      <alignment/>
    </xf>
    <xf numFmtId="0" fontId="6" fillId="38" borderId="31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165" fontId="5" fillId="38" borderId="20" xfId="34" applyFont="1" applyFill="1" applyBorder="1" applyAlignment="1">
      <alignment/>
    </xf>
    <xf numFmtId="165" fontId="19" fillId="38" borderId="20" xfId="34" applyFont="1" applyFill="1" applyBorder="1" applyAlignment="1">
      <alignment/>
    </xf>
    <xf numFmtId="165" fontId="5" fillId="38" borderId="19" xfId="34" applyFont="1" applyFill="1" applyBorder="1" applyAlignment="1">
      <alignment/>
    </xf>
    <xf numFmtId="3" fontId="6" fillId="0" borderId="33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165" fontId="4" fillId="0" borderId="54" xfId="34" applyFont="1" applyBorder="1" applyAlignment="1">
      <alignment/>
    </xf>
    <xf numFmtId="165" fontId="13" fillId="0" borderId="54" xfId="34" applyFont="1" applyBorder="1" applyAlignment="1">
      <alignment/>
    </xf>
    <xf numFmtId="3" fontId="6" fillId="0" borderId="32" xfId="0" applyNumberFormat="1" applyFont="1" applyBorder="1" applyAlignment="1">
      <alignment horizontal="center"/>
    </xf>
    <xf numFmtId="165" fontId="4" fillId="0" borderId="48" xfId="34" applyFont="1" applyBorder="1" applyAlignment="1">
      <alignment/>
    </xf>
    <xf numFmtId="165" fontId="13" fillId="0" borderId="48" xfId="34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165" fontId="0" fillId="0" borderId="74" xfId="34" applyFont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32" xfId="0" applyBorder="1" applyAlignment="1">
      <alignment/>
    </xf>
    <xf numFmtId="0" fontId="1" fillId="40" borderId="31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1" fillId="40" borderId="19" xfId="0" applyFont="1" applyFill="1" applyBorder="1" applyAlignment="1">
      <alignment horizontal="center"/>
    </xf>
    <xf numFmtId="165" fontId="6" fillId="0" borderId="34" xfId="34" applyFont="1" applyBorder="1" applyAlignment="1">
      <alignment/>
    </xf>
    <xf numFmtId="165" fontId="6" fillId="0" borderId="46" xfId="34" applyFont="1" applyBorder="1" applyAlignment="1">
      <alignment/>
    </xf>
    <xf numFmtId="0" fontId="0" fillId="40" borderId="31" xfId="0" applyFill="1" applyBorder="1" applyAlignment="1">
      <alignment/>
    </xf>
    <xf numFmtId="165" fontId="7" fillId="40" borderId="19" xfId="34" applyFont="1" applyFill="1" applyBorder="1" applyAlignment="1">
      <alignment/>
    </xf>
    <xf numFmtId="0" fontId="7" fillId="34" borderId="45" xfId="0" applyFont="1" applyFill="1" applyBorder="1" applyAlignment="1">
      <alignment horizontal="center" wrapText="1"/>
    </xf>
    <xf numFmtId="165" fontId="4" fillId="0" borderId="42" xfId="34" applyFont="1" applyBorder="1" applyAlignment="1">
      <alignment/>
    </xf>
    <xf numFmtId="165" fontId="5" fillId="39" borderId="44" xfId="0" applyNumberFormat="1" applyFont="1" applyFill="1" applyBorder="1" applyAlignment="1">
      <alignment/>
    </xf>
    <xf numFmtId="165" fontId="4" fillId="0" borderId="17" xfId="34" applyFont="1" applyBorder="1" applyAlignment="1">
      <alignment/>
    </xf>
    <xf numFmtId="165" fontId="5" fillId="38" borderId="21" xfId="34" applyFont="1" applyFill="1" applyBorder="1" applyAlignment="1">
      <alignment/>
    </xf>
    <xf numFmtId="0" fontId="4" fillId="0" borderId="36" xfId="0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5" fillId="39" borderId="21" xfId="0" applyNumberFormat="1" applyFont="1" applyFill="1" applyBorder="1" applyAlignment="1">
      <alignment/>
    </xf>
    <xf numFmtId="0" fontId="5" fillId="34" borderId="58" xfId="0" applyFont="1" applyFill="1" applyBorder="1" applyAlignment="1">
      <alignment horizontal="center" wrapText="1"/>
    </xf>
    <xf numFmtId="165" fontId="5" fillId="38" borderId="50" xfId="34" applyFont="1" applyFill="1" applyBorder="1" applyAlignment="1">
      <alignment/>
    </xf>
    <xf numFmtId="165" fontId="4" fillId="0" borderId="61" xfId="34" applyFont="1" applyBorder="1" applyAlignment="1">
      <alignment/>
    </xf>
    <xf numFmtId="165" fontId="5" fillId="39" borderId="5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5" fillId="38" borderId="21" xfId="0" applyFont="1" applyFill="1" applyBorder="1" applyAlignment="1">
      <alignment/>
    </xf>
    <xf numFmtId="0" fontId="5" fillId="39" borderId="19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8" borderId="47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6" fillId="41" borderId="35" xfId="0" applyFont="1" applyFill="1" applyBorder="1" applyAlignment="1">
      <alignment/>
    </xf>
    <xf numFmtId="0" fontId="5" fillId="36" borderId="75" xfId="0" applyFont="1" applyFill="1" applyBorder="1" applyAlignment="1">
      <alignment/>
    </xf>
    <xf numFmtId="0" fontId="4" fillId="36" borderId="59" xfId="0" applyFont="1" applyFill="1" applyBorder="1" applyAlignment="1">
      <alignment/>
    </xf>
    <xf numFmtId="0" fontId="5" fillId="38" borderId="25" xfId="0" applyFont="1" applyFill="1" applyBorder="1" applyAlignment="1">
      <alignment horizontal="center"/>
    </xf>
    <xf numFmtId="0" fontId="5" fillId="38" borderId="19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wrapText="1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46" xfId="0" applyFont="1" applyBorder="1" applyAlignment="1">
      <alignment wrapText="1"/>
    </xf>
    <xf numFmtId="0" fontId="7" fillId="34" borderId="76" xfId="0" applyFont="1" applyFill="1" applyBorder="1" applyAlignment="1">
      <alignment horizontal="center"/>
    </xf>
    <xf numFmtId="0" fontId="7" fillId="34" borderId="77" xfId="0" applyFont="1" applyFill="1" applyBorder="1" applyAlignment="1">
      <alignment horizontal="center"/>
    </xf>
    <xf numFmtId="0" fontId="7" fillId="34" borderId="78" xfId="0" applyFont="1" applyFill="1" applyBorder="1" applyAlignment="1">
      <alignment horizontal="center"/>
    </xf>
    <xf numFmtId="0" fontId="7" fillId="34" borderId="79" xfId="0" applyFont="1" applyFill="1" applyBorder="1" applyAlignment="1">
      <alignment horizontal="center"/>
    </xf>
    <xf numFmtId="165" fontId="5" fillId="36" borderId="25" xfId="0" applyNumberFormat="1" applyFont="1" applyFill="1" applyBorder="1" applyAlignment="1">
      <alignment horizontal="center"/>
    </xf>
    <xf numFmtId="165" fontId="5" fillId="36" borderId="45" xfId="0" applyNumberFormat="1" applyFont="1" applyFill="1" applyBorder="1" applyAlignment="1">
      <alignment horizontal="center"/>
    </xf>
    <xf numFmtId="0" fontId="5" fillId="35" borderId="76" xfId="0" applyFont="1" applyFill="1" applyBorder="1" applyAlignment="1">
      <alignment horizontal="center"/>
    </xf>
    <xf numFmtId="0" fontId="5" fillId="35" borderId="80" xfId="0" applyFont="1" applyFill="1" applyBorder="1" applyAlignment="1">
      <alignment horizontal="center"/>
    </xf>
    <xf numFmtId="0" fontId="7" fillId="34" borderId="81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left"/>
    </xf>
    <xf numFmtId="0" fontId="16" fillId="35" borderId="5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4" borderId="76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75" xfId="0" applyFont="1" applyFill="1" applyBorder="1" applyAlignment="1">
      <alignment horizontal="center"/>
    </xf>
    <xf numFmtId="0" fontId="1" fillId="34" borderId="82" xfId="0" applyFont="1" applyFill="1" applyBorder="1" applyAlignment="1">
      <alignment horizontal="center"/>
    </xf>
    <xf numFmtId="0" fontId="7" fillId="34" borderId="80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left"/>
    </xf>
    <xf numFmtId="0" fontId="1" fillId="36" borderId="31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" fillId="36" borderId="31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36" borderId="44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1" fillId="36" borderId="2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left"/>
    </xf>
    <xf numFmtId="0" fontId="0" fillId="0" borderId="23" xfId="0" applyBorder="1" applyAlignment="1">
      <alignment horizontal="left" wrapText="1"/>
    </xf>
    <xf numFmtId="0" fontId="1" fillId="36" borderId="20" xfId="0" applyFont="1" applyFill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1" fillId="36" borderId="25" xfId="0" applyFont="1" applyFill="1" applyBorder="1" applyAlignment="1">
      <alignment horizontal="center" wrapText="1"/>
    </xf>
    <xf numFmtId="0" fontId="1" fillId="36" borderId="5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36" borderId="58" xfId="0" applyFont="1" applyFill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81" xfId="0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7" fillId="37" borderId="31" xfId="0" applyFont="1" applyFill="1" applyBorder="1" applyAlignment="1">
      <alignment horizontal="left"/>
    </xf>
    <xf numFmtId="0" fontId="7" fillId="37" borderId="20" xfId="0" applyFont="1" applyFill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7" fillId="37" borderId="25" xfId="0" applyFont="1" applyFill="1" applyBorder="1" applyAlignment="1">
      <alignment horizontal="left"/>
    </xf>
    <xf numFmtId="0" fontId="7" fillId="37" borderId="45" xfId="0" applyFont="1" applyFill="1" applyBorder="1" applyAlignment="1">
      <alignment horizontal="left"/>
    </xf>
    <xf numFmtId="0" fontId="7" fillId="37" borderId="50" xfId="0" applyFont="1" applyFill="1" applyBorder="1" applyAlignment="1">
      <alignment horizontal="left"/>
    </xf>
    <xf numFmtId="0" fontId="7" fillId="37" borderId="44" xfId="0" applyFont="1" applyFill="1" applyBorder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37" borderId="25" xfId="0" applyFont="1" applyFill="1" applyBorder="1" applyAlignment="1">
      <alignment horizontal="left"/>
    </xf>
    <xf numFmtId="0" fontId="7" fillId="37" borderId="45" xfId="0" applyFont="1" applyFill="1" applyBorder="1" applyAlignment="1">
      <alignment horizontal="left"/>
    </xf>
    <xf numFmtId="0" fontId="7" fillId="37" borderId="5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83" xfId="0" applyFont="1" applyBorder="1" applyAlignment="1">
      <alignment horizontal="left"/>
    </xf>
    <xf numFmtId="0" fontId="7" fillId="37" borderId="25" xfId="0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37" borderId="58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38" borderId="22" xfId="0" applyFont="1" applyFill="1" applyBorder="1" applyAlignment="1">
      <alignment horizontal="left"/>
    </xf>
    <xf numFmtId="0" fontId="6" fillId="38" borderId="57" xfId="0" applyFont="1" applyFill="1" applyBorder="1" applyAlignment="1">
      <alignment horizontal="left"/>
    </xf>
    <xf numFmtId="0" fontId="6" fillId="38" borderId="23" xfId="0" applyFont="1" applyFill="1" applyBorder="1" applyAlignment="1">
      <alignment horizontal="left"/>
    </xf>
    <xf numFmtId="0" fontId="6" fillId="38" borderId="37" xfId="0" applyFont="1" applyFill="1" applyBorder="1" applyAlignment="1">
      <alignment horizontal="left"/>
    </xf>
    <xf numFmtId="0" fontId="6" fillId="41" borderId="65" xfId="0" applyFont="1" applyFill="1" applyBorder="1" applyAlignment="1">
      <alignment horizontal="left"/>
    </xf>
    <xf numFmtId="0" fontId="6" fillId="41" borderId="38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8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7" fillId="34" borderId="44" xfId="0" applyFont="1" applyFill="1" applyBorder="1" applyAlignment="1">
      <alignment horizontal="center" wrapText="1"/>
    </xf>
    <xf numFmtId="0" fontId="7" fillId="34" borderId="59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62" fillId="0" borderId="0" xfId="0" applyFont="1" applyAlignment="1">
      <alignment/>
    </xf>
    <xf numFmtId="175" fontId="42" fillId="0" borderId="0" xfId="0" applyNumberFormat="1" applyFont="1" applyAlignment="1">
      <alignment/>
    </xf>
    <xf numFmtId="0" fontId="0" fillId="0" borderId="0" xfId="0" applyFont="1" applyAlignment="1">
      <alignment/>
    </xf>
    <xf numFmtId="14" fontId="62" fillId="0" borderId="0" xfId="0" applyNumberFormat="1" applyFont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D74" sqref="D74"/>
    </sheetView>
  </sheetViews>
  <sheetFormatPr defaultColWidth="9.00390625" defaultRowHeight="12.75"/>
  <cols>
    <col min="1" max="1" width="4.25390625" style="0" customWidth="1"/>
    <col min="2" max="2" width="24.625" style="0" customWidth="1"/>
    <col min="3" max="3" width="12.125" style="0" customWidth="1"/>
    <col min="4" max="4" width="13.625" style="0" customWidth="1"/>
    <col min="5" max="5" width="12.625" style="0" customWidth="1"/>
    <col min="6" max="6" width="14.00390625" style="0" customWidth="1"/>
    <col min="7" max="7" width="10.875" style="0" customWidth="1"/>
    <col min="8" max="8" width="12.25390625" style="0" customWidth="1"/>
    <col min="9" max="9" width="11.125" style="0" customWidth="1"/>
    <col min="10" max="11" width="13.375" style="0" customWidth="1"/>
    <col min="12" max="12" width="13.875" style="0" customWidth="1"/>
    <col min="13" max="13" width="11.625" style="0" customWidth="1"/>
  </cols>
  <sheetData>
    <row r="1" spans="3:12" ht="10.5" customHeight="1">
      <c r="C1" s="291" t="s">
        <v>36</v>
      </c>
      <c r="D1" s="2"/>
      <c r="E1" s="2"/>
      <c r="F1" s="2"/>
      <c r="G1" s="2"/>
      <c r="H1" s="2"/>
      <c r="I1" s="2"/>
      <c r="J1" s="2"/>
      <c r="K1" s="2" t="s">
        <v>167</v>
      </c>
      <c r="L1" s="2"/>
    </row>
    <row r="2" spans="1:12" ht="12.75" customHeight="1" thickBot="1">
      <c r="A2" s="107" t="s">
        <v>0</v>
      </c>
      <c r="I2" s="1" t="s">
        <v>1</v>
      </c>
      <c r="J2" s="69"/>
      <c r="K2" s="2"/>
      <c r="L2" s="2" t="s">
        <v>352</v>
      </c>
    </row>
    <row r="3" spans="1:12" ht="9.75" customHeight="1">
      <c r="A3" s="440" t="s">
        <v>2</v>
      </c>
      <c r="B3" s="441"/>
      <c r="C3" s="444" t="s">
        <v>351</v>
      </c>
      <c r="D3" s="429"/>
      <c r="E3" s="444" t="s">
        <v>175</v>
      </c>
      <c r="F3" s="444"/>
      <c r="G3" s="428" t="s">
        <v>3</v>
      </c>
      <c r="H3" s="429"/>
      <c r="I3" s="428" t="s">
        <v>4</v>
      </c>
      <c r="J3" s="429"/>
      <c r="K3" s="428" t="s">
        <v>5</v>
      </c>
      <c r="L3" s="429"/>
    </row>
    <row r="4" spans="1:12" ht="10.5" customHeight="1" thickBot="1">
      <c r="A4" s="442"/>
      <c r="B4" s="443"/>
      <c r="C4" s="436" t="s">
        <v>52</v>
      </c>
      <c r="D4" s="431"/>
      <c r="E4" s="430" t="s">
        <v>52</v>
      </c>
      <c r="F4" s="431"/>
      <c r="G4" s="430" t="s">
        <v>52</v>
      </c>
      <c r="H4" s="431"/>
      <c r="I4" s="430" t="s">
        <v>52</v>
      </c>
      <c r="J4" s="431"/>
      <c r="K4" s="430" t="s">
        <v>52</v>
      </c>
      <c r="L4" s="431"/>
    </row>
    <row r="5" spans="1:12" ht="22.5" customHeight="1" thickBot="1">
      <c r="A5" s="442"/>
      <c r="B5" s="443"/>
      <c r="C5" s="50" t="s">
        <v>171</v>
      </c>
      <c r="D5" s="51" t="s">
        <v>44</v>
      </c>
      <c r="E5" s="50" t="s">
        <v>171</v>
      </c>
      <c r="F5" s="51" t="s">
        <v>44</v>
      </c>
      <c r="G5" s="50" t="s">
        <v>171</v>
      </c>
      <c r="H5" s="51" t="s">
        <v>44</v>
      </c>
      <c r="I5" s="50" t="s">
        <v>171</v>
      </c>
      <c r="J5" s="51" t="s">
        <v>44</v>
      </c>
      <c r="K5" s="50" t="s">
        <v>171</v>
      </c>
      <c r="L5" s="51" t="s">
        <v>44</v>
      </c>
    </row>
    <row r="6" spans="1:12" ht="12" customHeight="1">
      <c r="A6" s="121">
        <v>501</v>
      </c>
      <c r="B6" s="297" t="s">
        <v>7</v>
      </c>
      <c r="C6" s="57"/>
      <c r="D6" s="58"/>
      <c r="E6" s="57"/>
      <c r="F6" s="58"/>
      <c r="G6" s="57"/>
      <c r="H6" s="58"/>
      <c r="I6" s="57"/>
      <c r="J6" s="58"/>
      <c r="K6" s="335">
        <f aca="true" t="shared" si="0" ref="K6:K29">C6+E6+G6+I6</f>
        <v>0</v>
      </c>
      <c r="L6" s="19">
        <f aca="true" t="shared" si="1" ref="L6:L29">D6+F6+H6+J6</f>
        <v>0</v>
      </c>
    </row>
    <row r="7" spans="1:12" ht="12" customHeight="1">
      <c r="A7" s="6">
        <v>502</v>
      </c>
      <c r="B7" s="122" t="s">
        <v>8</v>
      </c>
      <c r="C7" s="18"/>
      <c r="D7" s="4"/>
      <c r="E7" s="18"/>
      <c r="F7" s="4"/>
      <c r="G7" s="3"/>
      <c r="H7" s="4"/>
      <c r="I7" s="18"/>
      <c r="J7" s="4"/>
      <c r="K7" s="336">
        <f t="shared" si="0"/>
        <v>0</v>
      </c>
      <c r="L7" s="4">
        <f t="shared" si="1"/>
        <v>0</v>
      </c>
    </row>
    <row r="8" spans="1:12" ht="12" customHeight="1">
      <c r="A8" s="6">
        <v>511</v>
      </c>
      <c r="B8" s="122" t="s">
        <v>9</v>
      </c>
      <c r="C8" s="18"/>
      <c r="D8" s="4"/>
      <c r="E8" s="18"/>
      <c r="F8" s="4"/>
      <c r="G8" s="3"/>
      <c r="H8" s="4"/>
      <c r="I8" s="18"/>
      <c r="J8" s="4"/>
      <c r="K8" s="336">
        <f t="shared" si="0"/>
        <v>0</v>
      </c>
      <c r="L8" s="4">
        <f t="shared" si="1"/>
        <v>0</v>
      </c>
    </row>
    <row r="9" spans="1:12" ht="12" customHeight="1">
      <c r="A9" s="6">
        <v>512</v>
      </c>
      <c r="B9" s="122" t="s">
        <v>10</v>
      </c>
      <c r="C9" s="18"/>
      <c r="D9" s="4"/>
      <c r="E9" s="18"/>
      <c r="F9" s="4"/>
      <c r="G9" s="3"/>
      <c r="H9" s="4"/>
      <c r="I9" s="18"/>
      <c r="J9" s="4"/>
      <c r="K9" s="336">
        <f t="shared" si="0"/>
        <v>0</v>
      </c>
      <c r="L9" s="4">
        <f t="shared" si="1"/>
        <v>0</v>
      </c>
    </row>
    <row r="10" spans="1:12" ht="12" customHeight="1">
      <c r="A10" s="6">
        <v>513</v>
      </c>
      <c r="B10" s="122" t="s">
        <v>14</v>
      </c>
      <c r="C10" s="18"/>
      <c r="D10" s="4"/>
      <c r="E10" s="18"/>
      <c r="F10" s="4"/>
      <c r="G10" s="3"/>
      <c r="H10" s="4"/>
      <c r="I10" s="18"/>
      <c r="J10" s="4"/>
      <c r="K10" s="336">
        <f t="shared" si="0"/>
        <v>0</v>
      </c>
      <c r="L10" s="4">
        <f t="shared" si="1"/>
        <v>0</v>
      </c>
    </row>
    <row r="11" spans="1:12" ht="12" customHeight="1">
      <c r="A11" s="6">
        <v>518</v>
      </c>
      <c r="B11" s="122" t="s">
        <v>310</v>
      </c>
      <c r="C11" s="18"/>
      <c r="D11" s="4"/>
      <c r="E11" s="18"/>
      <c r="F11" s="4"/>
      <c r="G11" s="3"/>
      <c r="H11" s="4"/>
      <c r="I11" s="18"/>
      <c r="J11" s="4"/>
      <c r="K11" s="336">
        <f t="shared" si="0"/>
        <v>0</v>
      </c>
      <c r="L11" s="4">
        <f t="shared" si="1"/>
        <v>0</v>
      </c>
    </row>
    <row r="12" spans="1:12" ht="12" customHeight="1">
      <c r="A12" s="6">
        <v>521</v>
      </c>
      <c r="B12" s="122" t="s">
        <v>311</v>
      </c>
      <c r="C12" s="18"/>
      <c r="D12" s="4"/>
      <c r="E12" s="18"/>
      <c r="F12" s="4"/>
      <c r="G12" s="3"/>
      <c r="H12" s="4"/>
      <c r="I12" s="18"/>
      <c r="J12" s="4"/>
      <c r="K12" s="336">
        <f t="shared" si="0"/>
        <v>0</v>
      </c>
      <c r="L12" s="4">
        <f t="shared" si="1"/>
        <v>0</v>
      </c>
    </row>
    <row r="13" spans="1:12" ht="12" customHeight="1">
      <c r="A13" s="6">
        <v>524</v>
      </c>
      <c r="B13" s="122" t="s">
        <v>170</v>
      </c>
      <c r="C13" s="18"/>
      <c r="D13" s="4"/>
      <c r="E13" s="18"/>
      <c r="F13" s="4"/>
      <c r="G13" s="3"/>
      <c r="H13" s="4"/>
      <c r="I13" s="18"/>
      <c r="J13" s="4"/>
      <c r="K13" s="336">
        <f t="shared" si="0"/>
        <v>0</v>
      </c>
      <c r="L13" s="4">
        <f t="shared" si="1"/>
        <v>0</v>
      </c>
    </row>
    <row r="14" spans="1:12" ht="12" customHeight="1">
      <c r="A14" s="6">
        <v>525</v>
      </c>
      <c r="B14" s="122" t="s">
        <v>201</v>
      </c>
      <c r="C14" s="18"/>
      <c r="D14" s="4"/>
      <c r="E14" s="18"/>
      <c r="F14" s="4"/>
      <c r="G14" s="3"/>
      <c r="H14" s="4"/>
      <c r="I14" s="18"/>
      <c r="J14" s="4"/>
      <c r="K14" s="336">
        <f t="shared" si="0"/>
        <v>0</v>
      </c>
      <c r="L14" s="4">
        <f t="shared" si="1"/>
        <v>0</v>
      </c>
    </row>
    <row r="15" spans="1:12" ht="12" customHeight="1">
      <c r="A15" s="6">
        <v>527</v>
      </c>
      <c r="B15" s="122" t="s">
        <v>312</v>
      </c>
      <c r="C15" s="18"/>
      <c r="D15" s="4"/>
      <c r="E15" s="18"/>
      <c r="F15" s="4"/>
      <c r="G15" s="3"/>
      <c r="H15" s="4"/>
      <c r="I15" s="18"/>
      <c r="J15" s="4"/>
      <c r="K15" s="336">
        <f t="shared" si="0"/>
        <v>0</v>
      </c>
      <c r="L15" s="4">
        <f t="shared" si="1"/>
        <v>0</v>
      </c>
    </row>
    <row r="16" spans="1:12" ht="12" customHeight="1">
      <c r="A16" s="6">
        <v>528</v>
      </c>
      <c r="B16" s="122" t="s">
        <v>176</v>
      </c>
      <c r="C16" s="18"/>
      <c r="D16" s="4"/>
      <c r="E16" s="18"/>
      <c r="F16" s="4"/>
      <c r="G16" s="3"/>
      <c r="H16" s="4"/>
      <c r="I16" s="18"/>
      <c r="J16" s="4"/>
      <c r="K16" s="336">
        <f t="shared" si="0"/>
        <v>0</v>
      </c>
      <c r="L16" s="4">
        <f t="shared" si="1"/>
        <v>0</v>
      </c>
    </row>
    <row r="17" spans="1:12" ht="12" customHeight="1">
      <c r="A17" s="6">
        <v>53</v>
      </c>
      <c r="B17" s="122" t="s">
        <v>11</v>
      </c>
      <c r="C17" s="18"/>
      <c r="D17" s="4"/>
      <c r="E17" s="18"/>
      <c r="F17" s="4"/>
      <c r="G17" s="3"/>
      <c r="H17" s="4"/>
      <c r="I17" s="18"/>
      <c r="J17" s="4"/>
      <c r="K17" s="336">
        <f t="shared" si="0"/>
        <v>0</v>
      </c>
      <c r="L17" s="4">
        <f t="shared" si="1"/>
        <v>0</v>
      </c>
    </row>
    <row r="18" spans="1:12" ht="12" customHeight="1">
      <c r="A18" s="6">
        <v>542</v>
      </c>
      <c r="B18" s="122" t="s">
        <v>214</v>
      </c>
      <c r="C18" s="18"/>
      <c r="D18" s="4"/>
      <c r="E18" s="18"/>
      <c r="F18" s="4"/>
      <c r="G18" s="3"/>
      <c r="H18" s="4"/>
      <c r="I18" s="18"/>
      <c r="J18" s="4"/>
      <c r="K18" s="336">
        <f t="shared" si="0"/>
        <v>0</v>
      </c>
      <c r="L18" s="4">
        <f t="shared" si="1"/>
        <v>0</v>
      </c>
    </row>
    <row r="19" spans="1:12" ht="12" customHeight="1">
      <c r="A19" s="6">
        <v>544</v>
      </c>
      <c r="B19" s="122" t="s">
        <v>15</v>
      </c>
      <c r="C19" s="3"/>
      <c r="D19" s="4"/>
      <c r="E19" s="3"/>
      <c r="F19" s="4"/>
      <c r="G19" s="3"/>
      <c r="H19" s="4"/>
      <c r="I19" s="3"/>
      <c r="J19" s="4"/>
      <c r="K19" s="336">
        <f>C19+E19+G19+I19</f>
        <v>0</v>
      </c>
      <c r="L19" s="4">
        <f>D19+F19+H19+J19</f>
        <v>0</v>
      </c>
    </row>
    <row r="20" spans="1:12" ht="12" customHeight="1">
      <c r="A20" s="7">
        <v>547</v>
      </c>
      <c r="B20" s="296" t="s">
        <v>13</v>
      </c>
      <c r="C20" s="18"/>
      <c r="D20" s="4"/>
      <c r="E20" s="18"/>
      <c r="F20" s="4"/>
      <c r="G20" s="9"/>
      <c r="H20" s="8"/>
      <c r="I20" s="18"/>
      <c r="J20" s="4"/>
      <c r="K20" s="336">
        <f t="shared" si="0"/>
        <v>0</v>
      </c>
      <c r="L20" s="4">
        <f t="shared" si="1"/>
        <v>0</v>
      </c>
    </row>
    <row r="21" spans="1:12" ht="12" customHeight="1">
      <c r="A21" s="6">
        <v>549</v>
      </c>
      <c r="B21" s="122" t="s">
        <v>184</v>
      </c>
      <c r="C21" s="18"/>
      <c r="D21" s="4"/>
      <c r="E21" s="18"/>
      <c r="F21" s="4"/>
      <c r="G21" s="3"/>
      <c r="H21" s="4"/>
      <c r="I21" s="18"/>
      <c r="J21" s="4"/>
      <c r="K21" s="336">
        <f t="shared" si="0"/>
        <v>0</v>
      </c>
      <c r="L21" s="4">
        <f t="shared" si="1"/>
        <v>0</v>
      </c>
    </row>
    <row r="22" spans="1:12" ht="12" customHeight="1">
      <c r="A22" s="17">
        <v>551</v>
      </c>
      <c r="B22" s="298" t="s">
        <v>138</v>
      </c>
      <c r="C22" s="18"/>
      <c r="D22" s="4"/>
      <c r="E22" s="18"/>
      <c r="F22" s="4"/>
      <c r="G22" s="18"/>
      <c r="H22" s="19"/>
      <c r="I22" s="18"/>
      <c r="J22" s="4"/>
      <c r="K22" s="336">
        <f t="shared" si="0"/>
        <v>0</v>
      </c>
      <c r="L22" s="4">
        <f t="shared" si="1"/>
        <v>0</v>
      </c>
    </row>
    <row r="23" spans="1:12" ht="12" customHeight="1">
      <c r="A23" s="17">
        <v>551</v>
      </c>
      <c r="B23" s="298" t="s">
        <v>139</v>
      </c>
      <c r="C23" s="18"/>
      <c r="D23" s="4"/>
      <c r="E23" s="18"/>
      <c r="F23" s="4"/>
      <c r="G23" s="18"/>
      <c r="H23" s="19"/>
      <c r="I23" s="18"/>
      <c r="J23" s="4"/>
      <c r="K23" s="336">
        <f t="shared" si="0"/>
        <v>0</v>
      </c>
      <c r="L23" s="4">
        <f t="shared" si="1"/>
        <v>0</v>
      </c>
    </row>
    <row r="24" spans="1:12" ht="12" customHeight="1">
      <c r="A24" s="17">
        <v>551</v>
      </c>
      <c r="B24" s="298" t="s">
        <v>313</v>
      </c>
      <c r="C24" s="18"/>
      <c r="D24" s="4"/>
      <c r="E24" s="18"/>
      <c r="F24" s="4"/>
      <c r="G24" s="18"/>
      <c r="H24" s="19"/>
      <c r="I24" s="18"/>
      <c r="J24" s="4"/>
      <c r="K24" s="336">
        <f>C24+E24+G24+I24</f>
        <v>0</v>
      </c>
      <c r="L24" s="4">
        <f>D24+F24+H24+J24</f>
        <v>0</v>
      </c>
    </row>
    <row r="25" spans="1:12" ht="11.25" customHeight="1">
      <c r="A25" s="6">
        <v>553</v>
      </c>
      <c r="B25" s="299" t="s">
        <v>272</v>
      </c>
      <c r="C25" s="3"/>
      <c r="D25" s="4"/>
      <c r="E25" s="3"/>
      <c r="F25" s="4"/>
      <c r="G25" s="3"/>
      <c r="H25" s="4"/>
      <c r="I25" s="3"/>
      <c r="J25" s="4"/>
      <c r="K25" s="336">
        <f t="shared" si="0"/>
        <v>0</v>
      </c>
      <c r="L25" s="4">
        <f t="shared" si="1"/>
        <v>0</v>
      </c>
    </row>
    <row r="26" spans="1:12" ht="12" customHeight="1">
      <c r="A26" s="17">
        <v>557</v>
      </c>
      <c r="B26" s="298" t="s">
        <v>279</v>
      </c>
      <c r="C26" s="18"/>
      <c r="D26" s="4"/>
      <c r="E26" s="18"/>
      <c r="F26" s="4"/>
      <c r="G26" s="3"/>
      <c r="H26" s="4"/>
      <c r="I26" s="18"/>
      <c r="J26" s="4"/>
      <c r="K26" s="336">
        <f aca="true" t="shared" si="2" ref="K26:L28">C26+E26+G26+I26</f>
        <v>0</v>
      </c>
      <c r="L26" s="4">
        <f t="shared" si="2"/>
        <v>0</v>
      </c>
    </row>
    <row r="27" spans="1:12" ht="12" customHeight="1">
      <c r="A27" s="7">
        <v>558</v>
      </c>
      <c r="B27" s="296" t="s">
        <v>290</v>
      </c>
      <c r="C27" s="3"/>
      <c r="D27" s="8"/>
      <c r="E27" s="3"/>
      <c r="F27" s="8"/>
      <c r="G27" s="9"/>
      <c r="H27" s="8"/>
      <c r="I27" s="3"/>
      <c r="J27" s="8"/>
      <c r="K27" s="336">
        <f t="shared" si="2"/>
        <v>0</v>
      </c>
      <c r="L27" s="4">
        <f t="shared" si="2"/>
        <v>0</v>
      </c>
    </row>
    <row r="28" spans="1:12" ht="12" customHeight="1">
      <c r="A28" s="6">
        <v>562</v>
      </c>
      <c r="B28" s="122" t="s">
        <v>12</v>
      </c>
      <c r="C28" s="3"/>
      <c r="D28" s="4"/>
      <c r="E28" s="3"/>
      <c r="F28" s="4"/>
      <c r="G28" s="3"/>
      <c r="H28" s="4"/>
      <c r="I28" s="3"/>
      <c r="J28" s="4"/>
      <c r="K28" s="336">
        <f t="shared" si="2"/>
        <v>0</v>
      </c>
      <c r="L28" s="4">
        <f t="shared" si="2"/>
        <v>0</v>
      </c>
    </row>
    <row r="29" spans="1:12" ht="12" customHeight="1" thickBot="1">
      <c r="A29" s="56">
        <v>569</v>
      </c>
      <c r="B29" s="296" t="s">
        <v>280</v>
      </c>
      <c r="C29" s="9"/>
      <c r="D29" s="8"/>
      <c r="E29" s="9"/>
      <c r="F29" s="8"/>
      <c r="G29" s="9"/>
      <c r="H29" s="8"/>
      <c r="I29" s="9"/>
      <c r="J29" s="8"/>
      <c r="K29" s="337">
        <f t="shared" si="0"/>
        <v>0</v>
      </c>
      <c r="L29" s="8">
        <f t="shared" si="1"/>
        <v>0</v>
      </c>
    </row>
    <row r="30" spans="1:12" ht="12" customHeight="1" thickBot="1">
      <c r="A30" s="116" t="s">
        <v>16</v>
      </c>
      <c r="B30" s="116"/>
      <c r="C30" s="287">
        <f aca="true" t="shared" si="3" ref="C30:L30">SUM(C6:C29)</f>
        <v>0</v>
      </c>
      <c r="D30" s="340">
        <f t="shared" si="3"/>
        <v>0</v>
      </c>
      <c r="E30" s="287">
        <f t="shared" si="3"/>
        <v>0</v>
      </c>
      <c r="F30" s="340">
        <f t="shared" si="3"/>
        <v>0</v>
      </c>
      <c r="G30" s="287">
        <f t="shared" si="3"/>
        <v>0</v>
      </c>
      <c r="H30" s="340">
        <f t="shared" si="3"/>
        <v>0</v>
      </c>
      <c r="I30" s="287">
        <f t="shared" si="3"/>
        <v>0</v>
      </c>
      <c r="J30" s="340">
        <f t="shared" si="3"/>
        <v>0</v>
      </c>
      <c r="K30" s="341">
        <f t="shared" si="3"/>
        <v>0</v>
      </c>
      <c r="L30" s="340">
        <f t="shared" si="3"/>
        <v>0</v>
      </c>
    </row>
    <row r="31" spans="1:12" ht="12" customHeight="1">
      <c r="A31" s="55">
        <v>601</v>
      </c>
      <c r="B31" s="338" t="s">
        <v>177</v>
      </c>
      <c r="C31" s="333"/>
      <c r="D31" s="334"/>
      <c r="E31" s="333"/>
      <c r="F31" s="334"/>
      <c r="G31" s="333"/>
      <c r="H31" s="334"/>
      <c r="I31" s="339"/>
      <c r="J31" s="334"/>
      <c r="K31" s="18">
        <f aca="true" t="shared" si="4" ref="K31:L37">C31+E31+G31+I31</f>
        <v>0</v>
      </c>
      <c r="L31" s="19">
        <f t="shared" si="4"/>
        <v>0</v>
      </c>
    </row>
    <row r="32" spans="1:12" ht="12" customHeight="1">
      <c r="A32" s="6">
        <v>602</v>
      </c>
      <c r="B32" s="52" t="s">
        <v>178</v>
      </c>
      <c r="C32" s="16"/>
      <c r="D32" s="15"/>
      <c r="E32" s="3"/>
      <c r="F32" s="4"/>
      <c r="G32" s="3"/>
      <c r="H32" s="4"/>
      <c r="I32" s="125"/>
      <c r="J32" s="4"/>
      <c r="K32" s="3">
        <f t="shared" si="4"/>
        <v>0</v>
      </c>
      <c r="L32" s="4">
        <f t="shared" si="4"/>
        <v>0</v>
      </c>
    </row>
    <row r="33" spans="1:12" ht="12" customHeight="1">
      <c r="A33" s="6">
        <v>603</v>
      </c>
      <c r="B33" s="52" t="s">
        <v>179</v>
      </c>
      <c r="C33" s="16"/>
      <c r="D33" s="15"/>
      <c r="E33" s="3"/>
      <c r="F33" s="4"/>
      <c r="G33" s="3"/>
      <c r="H33" s="4"/>
      <c r="I33" s="125"/>
      <c r="J33" s="4"/>
      <c r="K33" s="3">
        <f>C33+E33+G33+I33</f>
        <v>0</v>
      </c>
      <c r="L33" s="4">
        <f>D33+F33+H33+J33</f>
        <v>0</v>
      </c>
    </row>
    <row r="34" spans="1:12" ht="12" customHeight="1">
      <c r="A34" s="6">
        <v>609</v>
      </c>
      <c r="B34" s="52" t="s">
        <v>180</v>
      </c>
      <c r="C34" s="16"/>
      <c r="D34" s="15"/>
      <c r="E34" s="3"/>
      <c r="F34" s="4"/>
      <c r="G34" s="3"/>
      <c r="H34" s="4"/>
      <c r="I34" s="125"/>
      <c r="J34" s="4"/>
      <c r="K34" s="3">
        <f t="shared" si="4"/>
        <v>0</v>
      </c>
      <c r="L34" s="4">
        <f t="shared" si="4"/>
        <v>0</v>
      </c>
    </row>
    <row r="35" spans="1:12" ht="12" customHeight="1">
      <c r="A35" s="6">
        <v>609</v>
      </c>
      <c r="B35" s="52" t="s">
        <v>332</v>
      </c>
      <c r="C35" s="16"/>
      <c r="D35" s="15"/>
      <c r="E35" s="3"/>
      <c r="F35" s="4"/>
      <c r="G35" s="3"/>
      <c r="H35" s="4"/>
      <c r="I35" s="125"/>
      <c r="J35" s="4"/>
      <c r="K35" s="3">
        <f>C35+E35+G35+I35</f>
        <v>0</v>
      </c>
      <c r="L35" s="4">
        <f>D35+F35+H35+J35</f>
        <v>0</v>
      </c>
    </row>
    <row r="36" spans="1:12" ht="12" customHeight="1">
      <c r="A36" s="6">
        <v>644</v>
      </c>
      <c r="B36" s="52" t="s">
        <v>182</v>
      </c>
      <c r="C36" s="16"/>
      <c r="D36" s="15"/>
      <c r="E36" s="3"/>
      <c r="F36" s="4"/>
      <c r="G36" s="3"/>
      <c r="H36" s="4"/>
      <c r="I36" s="125"/>
      <c r="J36" s="4"/>
      <c r="K36" s="3">
        <f t="shared" si="4"/>
        <v>0</v>
      </c>
      <c r="L36" s="4">
        <f t="shared" si="4"/>
        <v>0</v>
      </c>
    </row>
    <row r="37" spans="1:12" ht="12" customHeight="1">
      <c r="A37" s="6">
        <v>646</v>
      </c>
      <c r="B37" s="52" t="s">
        <v>183</v>
      </c>
      <c r="C37" s="16"/>
      <c r="D37" s="15"/>
      <c r="E37" s="3"/>
      <c r="F37" s="4"/>
      <c r="G37" s="3"/>
      <c r="H37" s="4"/>
      <c r="I37" s="125"/>
      <c r="J37" s="4"/>
      <c r="K37" s="3">
        <f t="shared" si="4"/>
        <v>0</v>
      </c>
      <c r="L37" s="4">
        <f t="shared" si="4"/>
        <v>0</v>
      </c>
    </row>
    <row r="38" spans="1:12" ht="12" customHeight="1">
      <c r="A38" s="7">
        <v>648</v>
      </c>
      <c r="B38" s="53" t="s">
        <v>181</v>
      </c>
      <c r="C38" s="20"/>
      <c r="D38" s="21"/>
      <c r="E38" s="9"/>
      <c r="F38" s="8"/>
      <c r="G38" s="9"/>
      <c r="H38" s="8"/>
      <c r="I38" s="126"/>
      <c r="J38" s="8"/>
      <c r="K38" s="3">
        <f aca="true" t="shared" si="5" ref="K38:L40">C38+E38+G38+I38</f>
        <v>0</v>
      </c>
      <c r="L38" s="4">
        <f t="shared" si="5"/>
        <v>0</v>
      </c>
    </row>
    <row r="39" spans="1:12" ht="12" customHeight="1">
      <c r="A39" s="7">
        <v>649</v>
      </c>
      <c r="B39" s="200" t="s">
        <v>212</v>
      </c>
      <c r="C39" s="20"/>
      <c r="D39" s="21"/>
      <c r="E39" s="9"/>
      <c r="F39" s="8"/>
      <c r="G39" s="9"/>
      <c r="H39" s="8"/>
      <c r="I39" s="126"/>
      <c r="J39" s="8"/>
      <c r="K39" s="3">
        <f t="shared" si="5"/>
        <v>0</v>
      </c>
      <c r="L39" s="4">
        <f t="shared" si="5"/>
        <v>0</v>
      </c>
    </row>
    <row r="40" spans="1:12" ht="12" customHeight="1">
      <c r="A40" s="6">
        <v>662</v>
      </c>
      <c r="B40" s="122" t="s">
        <v>339</v>
      </c>
      <c r="C40" s="16"/>
      <c r="D40" s="15"/>
      <c r="E40" s="3"/>
      <c r="F40" s="4"/>
      <c r="G40" s="3"/>
      <c r="H40" s="4"/>
      <c r="I40" s="125"/>
      <c r="J40" s="4"/>
      <c r="K40" s="3">
        <f t="shared" si="5"/>
        <v>0</v>
      </c>
      <c r="L40" s="4">
        <f t="shared" si="5"/>
        <v>0</v>
      </c>
    </row>
    <row r="41" spans="1:12" ht="12" customHeight="1">
      <c r="A41" s="6">
        <v>672</v>
      </c>
      <c r="B41" s="286" t="s">
        <v>315</v>
      </c>
      <c r="C41" s="20"/>
      <c r="D41" s="21"/>
      <c r="E41" s="9"/>
      <c r="F41" s="8"/>
      <c r="G41" s="9"/>
      <c r="H41" s="8"/>
      <c r="I41" s="126"/>
      <c r="J41" s="8"/>
      <c r="K41" s="9">
        <f>C41+E41+G41+I41</f>
        <v>0</v>
      </c>
      <c r="L41" s="8">
        <f>D41+F41+H41+J41</f>
        <v>0</v>
      </c>
    </row>
    <row r="42" spans="1:12" ht="12" customHeight="1" thickBot="1">
      <c r="A42" s="56">
        <v>672</v>
      </c>
      <c r="B42" s="288" t="s">
        <v>316</v>
      </c>
      <c r="C42" s="20"/>
      <c r="D42" s="21"/>
      <c r="E42" s="9"/>
      <c r="F42" s="8"/>
      <c r="G42" s="9"/>
      <c r="H42" s="8"/>
      <c r="I42" s="126"/>
      <c r="J42" s="8"/>
      <c r="K42" s="9">
        <f>C42+E42+G42+I42</f>
        <v>0</v>
      </c>
      <c r="L42" s="8">
        <f>D42+F42+H42+J42</f>
        <v>0</v>
      </c>
    </row>
    <row r="43" spans="1:12" ht="10.5" customHeight="1" thickBot="1">
      <c r="A43" s="116" t="s">
        <v>17</v>
      </c>
      <c r="B43" s="116"/>
      <c r="C43" s="287">
        <f aca="true" t="shared" si="6" ref="C43:L43">SUM(C31:C42)</f>
        <v>0</v>
      </c>
      <c r="D43" s="340">
        <f t="shared" si="6"/>
        <v>0</v>
      </c>
      <c r="E43" s="351">
        <f t="shared" si="6"/>
        <v>0</v>
      </c>
      <c r="F43" s="352">
        <f t="shared" si="6"/>
        <v>0</v>
      </c>
      <c r="G43" s="353">
        <f t="shared" si="6"/>
        <v>0</v>
      </c>
      <c r="H43" s="352">
        <f t="shared" si="6"/>
        <v>0</v>
      </c>
      <c r="I43" s="353">
        <f t="shared" si="6"/>
        <v>0</v>
      </c>
      <c r="J43" s="352">
        <f t="shared" si="6"/>
        <v>0</v>
      </c>
      <c r="K43" s="353">
        <f t="shared" si="6"/>
        <v>0</v>
      </c>
      <c r="L43" s="290">
        <f t="shared" si="6"/>
        <v>0</v>
      </c>
    </row>
    <row r="44" spans="1:12" ht="11.25" customHeight="1" thickBot="1">
      <c r="A44" s="343" t="s">
        <v>18</v>
      </c>
      <c r="B44" s="344"/>
      <c r="C44" s="345">
        <f aca="true" t="shared" si="7" ref="C44:J44">C$43-C$30</f>
        <v>0</v>
      </c>
      <c r="D44" s="346">
        <f t="shared" si="7"/>
        <v>0</v>
      </c>
      <c r="E44" s="347">
        <f t="shared" si="7"/>
        <v>0</v>
      </c>
      <c r="F44" s="348">
        <f t="shared" si="7"/>
        <v>0</v>
      </c>
      <c r="G44" s="349">
        <f t="shared" si="7"/>
        <v>0</v>
      </c>
      <c r="H44" s="348">
        <f t="shared" si="7"/>
        <v>0</v>
      </c>
      <c r="I44" s="349">
        <f t="shared" si="7"/>
        <v>0</v>
      </c>
      <c r="J44" s="348">
        <f t="shared" si="7"/>
        <v>0</v>
      </c>
      <c r="K44" s="349">
        <f>K43-K30</f>
        <v>0</v>
      </c>
      <c r="L44" s="350">
        <f>L43-L30</f>
        <v>0</v>
      </c>
    </row>
    <row r="45" spans="1:12" ht="11.25" customHeight="1" thickBot="1">
      <c r="A45" s="201">
        <v>591</v>
      </c>
      <c r="B45" s="202" t="s">
        <v>49</v>
      </c>
      <c r="C45" s="203"/>
      <c r="D45" s="204"/>
      <c r="E45" s="203"/>
      <c r="F45" s="204"/>
      <c r="G45" s="203"/>
      <c r="H45" s="204"/>
      <c r="I45" s="300"/>
      <c r="J45" s="204"/>
      <c r="K45" s="342">
        <f>C45+E45+G45+I45</f>
        <v>0</v>
      </c>
      <c r="L45" s="334">
        <f>D45+F45+H45+J45</f>
        <v>0</v>
      </c>
    </row>
    <row r="46" spans="1:12" ht="12" customHeight="1" thickBot="1">
      <c r="A46" s="437" t="s">
        <v>48</v>
      </c>
      <c r="B46" s="438"/>
      <c r="C46" s="210">
        <f>SUM(C44:C45)</f>
        <v>0</v>
      </c>
      <c r="D46" s="211">
        <f aca="true" t="shared" si="8" ref="D46:L46">SUM(D44:D45)</f>
        <v>0</v>
      </c>
      <c r="E46" s="260">
        <f t="shared" si="8"/>
        <v>0</v>
      </c>
      <c r="F46" s="261">
        <f t="shared" si="8"/>
        <v>0</v>
      </c>
      <c r="G46" s="260">
        <f t="shared" si="8"/>
        <v>0</v>
      </c>
      <c r="H46" s="261">
        <f t="shared" si="8"/>
        <v>0</v>
      </c>
      <c r="I46" s="260">
        <f t="shared" si="8"/>
        <v>0</v>
      </c>
      <c r="J46" s="261">
        <f t="shared" si="8"/>
        <v>0</v>
      </c>
      <c r="K46" s="260">
        <f t="shared" si="8"/>
        <v>0</v>
      </c>
      <c r="L46" s="261">
        <f t="shared" si="8"/>
        <v>0</v>
      </c>
    </row>
    <row r="47" spans="1:12" ht="4.5" customHeight="1" thickBot="1">
      <c r="A47" s="11"/>
      <c r="B47" s="10"/>
      <c r="C47" s="10"/>
      <c r="D47" s="5"/>
      <c r="E47" s="5"/>
      <c r="F47" s="5"/>
      <c r="G47" s="5"/>
      <c r="H47" s="5"/>
      <c r="I47" s="5"/>
      <c r="J47" s="5"/>
      <c r="K47" s="5"/>
      <c r="L47" s="5"/>
    </row>
    <row r="48" spans="1:13" ht="23.25" thickBot="1">
      <c r="A48" s="432" t="s">
        <v>19</v>
      </c>
      <c r="B48" s="433"/>
      <c r="C48" s="32" t="s">
        <v>35</v>
      </c>
      <c r="D48" s="32" t="s">
        <v>20</v>
      </c>
      <c r="E48" s="32" t="s">
        <v>21</v>
      </c>
      <c r="F48" s="31" t="s">
        <v>51</v>
      </c>
      <c r="G48" s="32" t="s">
        <v>47</v>
      </c>
      <c r="H48" s="107" t="s">
        <v>50</v>
      </c>
      <c r="K48" s="439" t="s">
        <v>260</v>
      </c>
      <c r="L48" s="439"/>
      <c r="M48" s="439"/>
    </row>
    <row r="49" spans="1:13" ht="12.75">
      <c r="A49" s="60">
        <v>411</v>
      </c>
      <c r="B49" s="244" t="s">
        <v>263</v>
      </c>
      <c r="C49" s="65"/>
      <c r="D49" s="65"/>
      <c r="E49" s="65"/>
      <c r="F49" s="118">
        <f>C49+D49-E49</f>
        <v>0</v>
      </c>
      <c r="G49" s="234"/>
      <c r="K49" s="239"/>
      <c r="L49" s="235" t="s">
        <v>257</v>
      </c>
      <c r="M49" s="124" t="s">
        <v>98</v>
      </c>
    </row>
    <row r="50" spans="1:13" ht="12.75">
      <c r="A50" s="61">
        <v>412</v>
      </c>
      <c r="B50" s="63" t="s">
        <v>46</v>
      </c>
      <c r="C50" s="22"/>
      <c r="D50" s="22"/>
      <c r="E50" s="22"/>
      <c r="F50" s="22">
        <f>C50+D50-E50</f>
        <v>0</v>
      </c>
      <c r="G50" s="234"/>
      <c r="K50" s="240" t="s">
        <v>140</v>
      </c>
      <c r="L50" s="236"/>
      <c r="M50" s="147"/>
    </row>
    <row r="51" spans="1:13" ht="12.75">
      <c r="A51" s="61">
        <v>413</v>
      </c>
      <c r="B51" s="63" t="s">
        <v>258</v>
      </c>
      <c r="C51" s="22"/>
      <c r="D51" s="22"/>
      <c r="E51" s="22"/>
      <c r="F51" s="22">
        <f>C51+D51-E51</f>
        <v>0</v>
      </c>
      <c r="G51" s="234"/>
      <c r="K51" s="240" t="s">
        <v>141</v>
      </c>
      <c r="L51" s="236"/>
      <c r="M51" s="147"/>
    </row>
    <row r="52" spans="1:13" ht="12.75">
      <c r="A52" s="62">
        <v>414</v>
      </c>
      <c r="B52" s="64" t="s">
        <v>186</v>
      </c>
      <c r="C52" s="59"/>
      <c r="D52" s="59"/>
      <c r="E52" s="59"/>
      <c r="F52" s="22">
        <f>C52+D52-E52</f>
        <v>0</v>
      </c>
      <c r="G52" s="234"/>
      <c r="K52" s="240" t="s">
        <v>255</v>
      </c>
      <c r="L52" s="237" t="s">
        <v>57</v>
      </c>
      <c r="M52" s="147">
        <f>SUM(M50:M51)</f>
        <v>0</v>
      </c>
    </row>
    <row r="53" spans="1:13" ht="13.5" thickBot="1">
      <c r="A53" s="62">
        <v>416</v>
      </c>
      <c r="B53" s="63" t="s">
        <v>348</v>
      </c>
      <c r="C53" s="59"/>
      <c r="D53" s="59"/>
      <c r="E53" s="293"/>
      <c r="F53" s="119">
        <f>C53+D53-E53</f>
        <v>0</v>
      </c>
      <c r="G53" s="234"/>
      <c r="K53" s="240" t="s">
        <v>256</v>
      </c>
      <c r="L53" s="237" t="s">
        <v>57</v>
      </c>
      <c r="M53" s="147"/>
    </row>
    <row r="54" spans="1:13" ht="12.75" customHeight="1" thickBot="1">
      <c r="A54" s="434" t="s">
        <v>143</v>
      </c>
      <c r="B54" s="435"/>
      <c r="C54" s="229">
        <f>SUM(C49:C53)</f>
        <v>0</v>
      </c>
      <c r="D54" s="229">
        <f>SUM(D49:D53)</f>
        <v>0</v>
      </c>
      <c r="E54" s="294">
        <f>SUM(E49:E53)</f>
        <v>0</v>
      </c>
      <c r="F54" s="229">
        <f>SUM(F49:F53)</f>
        <v>0</v>
      </c>
      <c r="G54" s="230">
        <f>SUM(G49:G53)</f>
        <v>0</v>
      </c>
      <c r="K54" s="241" t="s">
        <v>142</v>
      </c>
      <c r="L54" s="238" t="s">
        <v>57</v>
      </c>
      <c r="M54" s="148"/>
    </row>
    <row r="55" spans="1:10" ht="12.75">
      <c r="A55" s="117">
        <v>401</v>
      </c>
      <c r="B55" s="242" t="s">
        <v>185</v>
      </c>
      <c r="C55" s="292"/>
      <c r="D55" s="232"/>
      <c r="E55" s="295"/>
      <c r="F55" s="118">
        <f>C55+D55-E55</f>
        <v>0</v>
      </c>
      <c r="G55" s="233"/>
      <c r="H55" t="s">
        <v>34</v>
      </c>
      <c r="J55" t="s">
        <v>33</v>
      </c>
    </row>
    <row r="56" spans="1:12" ht="10.5" customHeight="1">
      <c r="A56" s="274">
        <v>403</v>
      </c>
      <c r="B56" s="275" t="s">
        <v>262</v>
      </c>
      <c r="C56" s="271"/>
      <c r="D56" s="271"/>
      <c r="E56" s="272"/>
      <c r="F56" s="22">
        <f>C56+D56-E56</f>
        <v>0</v>
      </c>
      <c r="G56" s="273"/>
      <c r="H56" t="s">
        <v>222</v>
      </c>
      <c r="L56" t="s">
        <v>155</v>
      </c>
    </row>
    <row r="57" spans="1:7" ht="11.25" customHeight="1" thickBot="1">
      <c r="A57" s="231">
        <v>408</v>
      </c>
      <c r="B57" s="243" t="s">
        <v>347</v>
      </c>
      <c r="C57" s="276"/>
      <c r="D57" s="276"/>
      <c r="E57" s="277"/>
      <c r="F57" s="119">
        <f>C57+D57-E57</f>
        <v>0</v>
      </c>
      <c r="G57" s="278"/>
    </row>
  </sheetData>
  <sheetProtection/>
  <mergeCells count="15">
    <mergeCell ref="A54:B54"/>
    <mergeCell ref="C4:D4"/>
    <mergeCell ref="A46:B46"/>
    <mergeCell ref="K48:M48"/>
    <mergeCell ref="K4:L4"/>
    <mergeCell ref="A3:B5"/>
    <mergeCell ref="C3:D3"/>
    <mergeCell ref="E3:F3"/>
    <mergeCell ref="G3:H3"/>
    <mergeCell ref="I3:J3"/>
    <mergeCell ref="K3:L3"/>
    <mergeCell ref="I4:J4"/>
    <mergeCell ref="G4:H4"/>
    <mergeCell ref="E4:F4"/>
    <mergeCell ref="A48:B48"/>
  </mergeCells>
  <printOptions horizontalCentered="1"/>
  <pageMargins left="0.1968503937007874" right="0.1968503937007874" top="0.17" bottom="0.1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A33" sqref="A33"/>
    </sheetView>
  </sheetViews>
  <sheetFormatPr defaultColWidth="9.00390625" defaultRowHeight="12.75"/>
  <cols>
    <col min="1" max="1" width="25.625" style="0" customWidth="1"/>
    <col min="2" max="2" width="14.00390625" style="0" customWidth="1"/>
    <col min="3" max="3" width="14.375" style="0" customWidth="1"/>
    <col min="4" max="4" width="15.75390625" style="0" customWidth="1"/>
    <col min="5" max="5" width="13.375" style="0" customWidth="1"/>
    <col min="6" max="6" width="16.875" style="0" customWidth="1"/>
  </cols>
  <sheetData>
    <row r="1" ht="12.75">
      <c r="F1" t="s">
        <v>162</v>
      </c>
    </row>
    <row r="2" spans="1:6" ht="15">
      <c r="A2" s="14" t="s">
        <v>22</v>
      </c>
      <c r="B2" s="14"/>
      <c r="C2" s="14"/>
      <c r="D2" s="14"/>
      <c r="E2" s="14"/>
      <c r="F2" s="23" t="s">
        <v>266</v>
      </c>
    </row>
    <row r="3" spans="1:5" ht="12.75" customHeight="1" thickBot="1">
      <c r="A3" t="s">
        <v>45</v>
      </c>
      <c r="E3" t="s">
        <v>136</v>
      </c>
    </row>
    <row r="4" spans="2:6" ht="22.5">
      <c r="B4" s="40" t="s">
        <v>23</v>
      </c>
      <c r="C4" s="41" t="s">
        <v>24</v>
      </c>
      <c r="D4" s="41" t="s">
        <v>6</v>
      </c>
      <c r="E4" s="41" t="s">
        <v>25</v>
      </c>
      <c r="F4" s="42" t="s">
        <v>26</v>
      </c>
    </row>
    <row r="5" spans="2:6" ht="13.5" thickBot="1">
      <c r="B5" s="163" t="s">
        <v>27</v>
      </c>
      <c r="C5" s="164" t="s">
        <v>27</v>
      </c>
      <c r="D5" s="164" t="s">
        <v>28</v>
      </c>
      <c r="E5" s="164" t="s">
        <v>32</v>
      </c>
      <c r="F5" s="165" t="s">
        <v>28</v>
      </c>
    </row>
    <row r="6" spans="1:6" ht="18.75" customHeight="1">
      <c r="A6" s="174" t="s">
        <v>37</v>
      </c>
      <c r="B6" s="250"/>
      <c r="C6" s="167">
        <f>SUM('A1,B1 Účt. nákladů a výnosů'!C6,'A1,B1 Účt. nákladů a výnosů'!E6,'A1,B1 Účt. nákladů a výnosů'!G6)</f>
        <v>0</v>
      </c>
      <c r="D6" s="168">
        <f>SUM('A1,B1 Účt. nákladů a výnosů'!D6,'A1,B1 Účt. nákladů a výnosů'!F6,'A1,B1 Účt. nákladů a výnosů'!H6)</f>
        <v>0</v>
      </c>
      <c r="E6" s="169">
        <f>IF(C6=0,0,D6/C6*0.1)</f>
        <v>0</v>
      </c>
      <c r="F6" s="189"/>
    </row>
    <row r="7" spans="1:6" ht="18.75" customHeight="1">
      <c r="A7" s="177" t="s">
        <v>38</v>
      </c>
      <c r="B7" s="248"/>
      <c r="C7" s="127">
        <f>SUM('A1,B1 Účt. nákladů a výnosů'!C7,'A1,B1 Účt. nákladů a výnosů'!E7,'A1,B1 Účt. nákladů a výnosů'!G7)</f>
        <v>0</v>
      </c>
      <c r="D7" s="131">
        <f>SUM('A1,B1 Účt. nákladů a výnosů'!D7,'A1,B1 Účt. nákladů a výnosů'!F7,'A1,B1 Účt. nákladů a výnosů'!H7)</f>
        <v>0</v>
      </c>
      <c r="E7" s="13">
        <f>IF(C7=0,0,D7/C7*0.1)</f>
        <v>0</v>
      </c>
      <c r="F7" s="44"/>
    </row>
    <row r="8" spans="1:6" ht="18.75" customHeight="1">
      <c r="A8" s="177" t="s">
        <v>39</v>
      </c>
      <c r="B8" s="248"/>
      <c r="C8" s="127">
        <f>SUM('A1,B1 Účt. nákladů a výnosů'!C8,'A1,B1 Účt. nákladů a výnosů'!E8,'A1,B1 Účt. nákladů a výnosů'!G8)</f>
        <v>0</v>
      </c>
      <c r="D8" s="131">
        <f>SUM('A1,B1 Účt. nákladů a výnosů'!D8,'A1,B1 Účt. nákladů a výnosů'!F8,'A1,B1 Účt. nákladů a výnosů'!H8)</f>
        <v>0</v>
      </c>
      <c r="E8" s="13">
        <f>IF(C8=0,0,D8/C8*0.1)</f>
        <v>0</v>
      </c>
      <c r="F8" s="45"/>
    </row>
    <row r="9" spans="1:6" ht="18.75" customHeight="1">
      <c r="A9" s="177" t="s">
        <v>40</v>
      </c>
      <c r="B9" s="248"/>
      <c r="C9" s="127">
        <f>SUM('A1,B1 Účt. nákladů a výnosů'!C9,'A1,B1 Účt. nákladů a výnosů'!E9,'A1,B1 Účt. nákladů a výnosů'!G9)</f>
        <v>0</v>
      </c>
      <c r="D9" s="131">
        <f>SUM('A1,B1 Účt. nákladů a výnosů'!D9,'A1,B1 Účt. nákladů a výnosů'!F9,'A1,B1 Účt. nákladů a výnosů'!H9)</f>
        <v>0</v>
      </c>
      <c r="E9" s="13">
        <f aca="true" t="shared" si="0" ref="E9:E37">IF(C9=0,0,D9/C9*0.1)</f>
        <v>0</v>
      </c>
      <c r="F9" s="45"/>
    </row>
    <row r="10" spans="1:6" ht="18.75" customHeight="1">
      <c r="A10" s="177" t="s">
        <v>147</v>
      </c>
      <c r="B10" s="248"/>
      <c r="C10" s="127">
        <f>SUM('A1,B1 Účt. nákladů a výnosů'!C10,'A1,B1 Účt. nákladů a výnosů'!E10,'A1,B1 Účt. nákladů a výnosů'!G10)</f>
        <v>0</v>
      </c>
      <c r="D10" s="131">
        <f>SUM('A1,B1 Účt. nákladů a výnosů'!D10,'A1,B1 Účt. nákladů a výnosů'!F10,'A1,B1 Účt. nákladů a výnosů'!H10)</f>
        <v>0</v>
      </c>
      <c r="E10" s="13">
        <f>IF(C10=0,0,D10/C10*0.1)</f>
        <v>0</v>
      </c>
      <c r="F10" s="45"/>
    </row>
    <row r="11" spans="1:6" ht="24" customHeight="1">
      <c r="A11" s="178" t="s">
        <v>288</v>
      </c>
      <c r="B11" s="248"/>
      <c r="C11" s="127">
        <f>SUM('A1,B1 Účt. nákladů a výnosů'!C11,'A1,B1 Účt. nákladů a výnosů'!E11,'A1,B1 Účt. nákladů a výnosů'!G11)</f>
        <v>0</v>
      </c>
      <c r="D11" s="131">
        <f>SUM('A1,B1 Účt. nákladů a výnosů'!D11,'A1,B1 Účt. nákladů a výnosů'!F11,'A1,B1 Účt. nákladů a výnosů'!H11)</f>
        <v>0</v>
      </c>
      <c r="E11" s="13">
        <f t="shared" si="0"/>
        <v>0</v>
      </c>
      <c r="F11" s="45"/>
    </row>
    <row r="12" spans="1:6" ht="18.75" customHeight="1">
      <c r="A12" s="177" t="s">
        <v>41</v>
      </c>
      <c r="B12" s="248"/>
      <c r="C12" s="127">
        <f>SUM('A1,B1 Účt. nákladů a výnosů'!C12,'A1,B1 Účt. nákladů a výnosů'!E12,'A1,B1 Účt. nákladů a výnosů'!G12)</f>
        <v>0</v>
      </c>
      <c r="D12" s="131">
        <f>SUM('A1,B1 Účt. nákladů a výnosů'!D12,'A1,B1 Účt. nákladů a výnosů'!F12,'A1,B1 Účt. nákladů a výnosů'!H12)</f>
        <v>0</v>
      </c>
      <c r="E12" s="13">
        <f t="shared" si="0"/>
        <v>0</v>
      </c>
      <c r="F12" s="45"/>
    </row>
    <row r="13" spans="1:6" ht="23.25" customHeight="1">
      <c r="A13" s="178" t="s">
        <v>42</v>
      </c>
      <c r="B13" s="248"/>
      <c r="C13" s="127">
        <f>SUM('A1,B1 Účt. nákladů a výnosů'!C13:C16,'A1,B1 Účt. nákladů a výnosů'!E13:E16,'A1,B1 Účt. nákladů a výnosů'!G13:G16)</f>
        <v>0</v>
      </c>
      <c r="D13" s="131">
        <f>SUM('A1,B1 Účt. nákladů a výnosů'!D13:D16,'A1,B1 Účt. nákladů a výnosů'!F13:F16,'A1,B1 Účt. nákladů a výnosů'!H13:H16)</f>
        <v>0</v>
      </c>
      <c r="E13" s="13">
        <f t="shared" si="0"/>
        <v>0</v>
      </c>
      <c r="F13" s="45"/>
    </row>
    <row r="14" spans="1:6" ht="18.75" customHeight="1">
      <c r="A14" s="177" t="s">
        <v>43</v>
      </c>
      <c r="B14" s="248"/>
      <c r="C14" s="127">
        <f>SUM('A1,B1 Účt. nákladů a výnosů'!C17,'A1,B1 Účt. nákladů a výnosů'!E17,'A1,B1 Účt. nákladů a výnosů'!G17)</f>
        <v>0</v>
      </c>
      <c r="D14" s="131">
        <f>SUM('A1,B1 Účt. nákladů a výnosů'!D17,'A1,B1 Účt. nákladů a výnosů'!F17,'A1,B1 Účt. nákladů a výnosů'!H17)</f>
        <v>0</v>
      </c>
      <c r="E14" s="13">
        <f t="shared" si="0"/>
        <v>0</v>
      </c>
      <c r="F14" s="45"/>
    </row>
    <row r="15" spans="1:6" ht="26.25" customHeight="1">
      <c r="A15" s="178" t="s">
        <v>285</v>
      </c>
      <c r="B15" s="248"/>
      <c r="C15" s="127">
        <f>SUM('A1,B1 Účt. nákladů a výnosů'!C18+'A1,B1 Účt. nákladů a výnosů'!C20+'A1,B1 Účt. nákladů a výnosů'!C21+'A1,B1 Účt. nákladů a výnosů'!E18+'A1,B1 Účt. nákladů a výnosů'!E20+'A1,B1 Účt. nákladů a výnosů'!E21+'A1,B1 Účt. nákladů a výnosů'!G18+'A1,B1 Účt. nákladů a výnosů'!G20+'A1,B1 Účt. nákladů a výnosů'!G21)</f>
        <v>0</v>
      </c>
      <c r="D15" s="127">
        <f>SUM('A1,B1 Účt. nákladů a výnosů'!D18+'A1,B1 Účt. nákladů a výnosů'!D20+'A1,B1 Účt. nákladů a výnosů'!D21+'A1,B1 Účt. nákladů a výnosů'!F18+'A1,B1 Účt. nákladů a výnosů'!F20+'A1,B1 Účt. nákladů a výnosů'!F21+'A1,B1 Účt. nákladů a výnosů'!H18+'A1,B1 Účt. nákladů a výnosů'!H20+'A1,B1 Účt. nákladů a výnosů'!H21)</f>
        <v>0</v>
      </c>
      <c r="E15" s="13">
        <f t="shared" si="0"/>
        <v>0</v>
      </c>
      <c r="F15" s="45"/>
    </row>
    <row r="16" spans="1:6" ht="23.25" customHeight="1">
      <c r="A16" s="177" t="s">
        <v>187</v>
      </c>
      <c r="B16" s="245"/>
      <c r="C16" s="127">
        <f>SUM('A1,B1 Účt. nákladů a výnosů'!C19+'A1,B1 Účt. nákladů a výnosů'!E19+'A1,B1 Účt. nákladů a výnosů'!G19)</f>
        <v>0</v>
      </c>
      <c r="D16" s="127">
        <f>SUM('A1,B1 Účt. nákladů a výnosů'!D19+'A1,B1 Účt. nákladů a výnosů'!F19+'A1,B1 Účt. nákladů a výnosů'!H19)</f>
        <v>0</v>
      </c>
      <c r="E16" s="207">
        <f>IF(C16=0,0,D16/C16*0.1)</f>
        <v>0</v>
      </c>
      <c r="F16" s="46"/>
    </row>
    <row r="17" spans="1:6" ht="18.75" customHeight="1">
      <c r="A17" s="175" t="s">
        <v>144</v>
      </c>
      <c r="B17" s="245"/>
      <c r="C17" s="127">
        <f>SUM('A1,B1 Účt. nákladů a výnosů'!C22,'A1,B1 Účt. nákladů a výnosů'!E22,'A1,B1 Účt. nákladů a výnosů'!G22)</f>
        <v>0</v>
      </c>
      <c r="D17" s="131">
        <f>SUM('A1,B1 Účt. nákladů a výnosů'!D22,'A1,B1 Účt. nákladů a výnosů'!F22,'A1,B1 Účt. nákladů a výnosů'!H22)</f>
        <v>0</v>
      </c>
      <c r="E17" s="13">
        <f t="shared" si="0"/>
        <v>0</v>
      </c>
      <c r="F17" s="46"/>
    </row>
    <row r="18" spans="1:6" ht="18.75" customHeight="1">
      <c r="A18" s="175" t="s">
        <v>172</v>
      </c>
      <c r="B18" s="245"/>
      <c r="C18" s="127">
        <f>SUM('A1,B1 Účt. nákladů a výnosů'!C23,'A1,B1 Účt. nákladů a výnosů'!E23,'A1,B1 Účt. nákladů a výnosů'!G23)</f>
        <v>0</v>
      </c>
      <c r="D18" s="131">
        <f>SUM('A1,B1 Účt. nákladů a výnosů'!D23,'A1,B1 Účt. nákladů a výnosů'!F23,'A1,B1 Účt. nákladů a výnosů'!H23)</f>
        <v>0</v>
      </c>
      <c r="E18" s="13">
        <f t="shared" si="0"/>
        <v>0</v>
      </c>
      <c r="F18" s="46"/>
    </row>
    <row r="19" spans="1:6" ht="18.75" customHeight="1">
      <c r="A19" s="175" t="s">
        <v>314</v>
      </c>
      <c r="B19" s="245"/>
      <c r="C19" s="127">
        <f>SUM('A1,B1 Účt. nákladů a výnosů'!C24,'A1,B1 Účt. nákladů a výnosů'!E24,'A1,B1 Účt. nákladů a výnosů'!G24)</f>
        <v>0</v>
      </c>
      <c r="D19" s="131">
        <f>SUM('A1,B1 Účt. nákladů a výnosů'!D24,'A1,B1 Účt. nákladů a výnosů'!F24,'A1,B1 Účt. nákladů a výnosů'!H24)</f>
        <v>0</v>
      </c>
      <c r="E19" s="13">
        <f>IF(C19=0,0,D19/C19*0.1)</f>
        <v>0</v>
      </c>
      <c r="F19" s="46"/>
    </row>
    <row r="20" spans="1:6" ht="18.75" customHeight="1">
      <c r="A20" s="188" t="s">
        <v>273</v>
      </c>
      <c r="B20" s="245"/>
      <c r="C20" s="127">
        <f>SUM('A1,B1 Účt. nákladů a výnosů'!C25,'A1,B1 Účt. nákladů a výnosů'!E25,'A1,B1 Účt. nákladů a výnosů'!G25)</f>
        <v>0</v>
      </c>
      <c r="D20" s="131">
        <f>SUM('A1,B1 Účt. nákladů a výnosů'!D25,'A1,B1 Účt. nákladů a výnosů'!F25,'A1,B1 Účt. nákladů a výnosů'!H25)</f>
        <v>0</v>
      </c>
      <c r="E20" s="13">
        <f t="shared" si="0"/>
        <v>0</v>
      </c>
      <c r="F20" s="46"/>
    </row>
    <row r="21" spans="1:6" ht="24.75" customHeight="1">
      <c r="A21" s="176" t="s">
        <v>286</v>
      </c>
      <c r="B21" s="245"/>
      <c r="C21" s="127">
        <f>SUM('A1,B1 Účt. nákladů a výnosů'!C26,'A1,B1 Účt. nákladů a výnosů'!E26,'A1,B1 Účt. nákladů a výnosů'!G26)</f>
        <v>0</v>
      </c>
      <c r="D21" s="127">
        <f>SUM('A1,B1 Účt. nákladů a výnosů'!D26,'A1,B1 Účt. nákladů a výnosů'!F26,'A1,B1 Účt. nákladů a výnosů'!H26)</f>
        <v>0</v>
      </c>
      <c r="E21" s="13">
        <f>IF(C21=0,0,D21/C21*0.1)</f>
        <v>0</v>
      </c>
      <c r="F21" s="45"/>
    </row>
    <row r="22" spans="1:6" ht="24.75" customHeight="1">
      <c r="A22" s="176" t="s">
        <v>289</v>
      </c>
      <c r="B22" s="245"/>
      <c r="C22" s="127">
        <f>SUM('A1,B1 Účt. nákladů a výnosů'!C27,'A1,B1 Účt. nákladů a výnosů'!E27,'A1,B1 Účt. nákladů a výnosů'!G27)</f>
        <v>0</v>
      </c>
      <c r="D22" s="131">
        <f>SUM('A1,B1 Účt. nákladů a výnosů'!D27,'A1,B1 Účt. nákladů a výnosů'!F27,'A1,B1 Účt. nákladů a výnosů'!H27)</f>
        <v>0</v>
      </c>
      <c r="E22" s="13">
        <f>IF(C22=0,0,D22/C22*0.1)</f>
        <v>0</v>
      </c>
      <c r="F22" s="46"/>
    </row>
    <row r="23" spans="1:6" ht="21" customHeight="1" thickBot="1">
      <c r="A23" s="249" t="s">
        <v>287</v>
      </c>
      <c r="B23" s="251"/>
      <c r="C23" s="171">
        <f>SUM('A1,B1 Účt. nákladů a výnosů'!C29+'A1,B1 Účt. nákladů a výnosů'!E29+'A1,B1 Účt. nákladů a výnosů'!G29)</f>
        <v>0</v>
      </c>
      <c r="D23" s="172">
        <f>SUM('A1,B1 Účt. nákladů a výnosů'!D29+'A1,B1 Účt. nákladů a výnosů'!F29+'A1,B1 Účt. nákladů a výnosů'!H29)</f>
        <v>0</v>
      </c>
      <c r="E23" s="173">
        <f t="shared" si="0"/>
        <v>0</v>
      </c>
      <c r="F23" s="162"/>
    </row>
    <row r="24" spans="1:6" ht="21" customHeight="1" thickBot="1">
      <c r="A24" s="38" t="s">
        <v>29</v>
      </c>
      <c r="B24" s="137"/>
      <c r="C24" s="128">
        <f>SUM('A1,B1 Účt. nákladů a výnosů'!C30+'A1,B1 Účt. nákladů a výnosů'!E30+'A1,B1 Účt. nákladů a výnosů'!G30)</f>
        <v>0</v>
      </c>
      <c r="D24" s="132">
        <f>SUM('A1,B1 Účt. nákladů a výnosů'!D30+'A1,B1 Účt. nákladů a výnosů'!F30+'A1,B1 Účt. nákladů a výnosů'!H30)</f>
        <v>0</v>
      </c>
      <c r="E24" s="28">
        <f t="shared" si="0"/>
        <v>0</v>
      </c>
      <c r="F24" s="29"/>
    </row>
    <row r="25" spans="1:6" ht="21" customHeight="1">
      <c r="A25" s="33" t="s">
        <v>188</v>
      </c>
      <c r="B25" s="166"/>
      <c r="C25" s="167">
        <f>SUM('A1,B1 Účt. nákladů a výnosů'!C31,'A1,B1 Účt. nákladů a výnosů'!E31,'A1,B1 Účt. nákladů a výnosů'!G31)</f>
        <v>0</v>
      </c>
      <c r="D25" s="168">
        <f>SUM('A1,B1 Účt. nákladů a výnosů'!D31,'A1,B1 Účt. nákladů a výnosů'!F31,'A1,B1 Účt. nákladů a výnosů'!H31)</f>
        <v>0</v>
      </c>
      <c r="E25" s="169">
        <f t="shared" si="0"/>
        <v>0</v>
      </c>
      <c r="F25" s="170"/>
    </row>
    <row r="26" spans="1:6" ht="18.75" customHeight="1">
      <c r="A26" s="37" t="s">
        <v>189</v>
      </c>
      <c r="B26" s="138"/>
      <c r="C26" s="129">
        <f>SUM('A1,B1 Účt. nákladů a výnosů'!C32,'A1,B1 Účt. nákladů a výnosů'!E32,'A1,B1 Účt. nákladů a výnosů'!G32)</f>
        <v>0</v>
      </c>
      <c r="D26" s="133">
        <f>SUM('A1,B1 Účt. nákladů a výnosů'!D32,'A1,B1 Účt. nákladů a výnosů'!F32,'A1,B1 Účt. nákladů a výnosů'!H32)</f>
        <v>0</v>
      </c>
      <c r="E26" s="13">
        <f t="shared" si="0"/>
        <v>0</v>
      </c>
      <c r="F26" s="47"/>
    </row>
    <row r="27" spans="1:6" ht="18.75" customHeight="1">
      <c r="A27" s="37" t="s">
        <v>192</v>
      </c>
      <c r="B27" s="138"/>
      <c r="C27" s="129">
        <f>SUM('A1,B1 Účt. nákladů a výnosů'!C33,'A1,B1 Účt. nákladů a výnosů'!E33,'A1,B1 Účt. nákladů a výnosů'!G33)</f>
        <v>0</v>
      </c>
      <c r="D27" s="133">
        <f>SUM('A1,B1 Účt. nákladů a výnosů'!D33,'A1,B1 Účt. nákladů a výnosů'!F33,'A1,B1 Účt. nákladů a výnosů'!H33)</f>
        <v>0</v>
      </c>
      <c r="E27" s="13">
        <f>IF(C27=0,0,D27/C27*0.1)</f>
        <v>0</v>
      </c>
      <c r="F27" s="47"/>
    </row>
    <row r="28" spans="1:6" ht="23.25" customHeight="1">
      <c r="A28" s="36" t="s">
        <v>221</v>
      </c>
      <c r="B28" s="138"/>
      <c r="C28" s="129">
        <f>SUM('A1,B1 Účt. nákladů a výnosů'!C34+'A1,B1 Účt. nákladů a výnosů'!E34+'A1,B1 Účt. nákladů a výnosů'!G34+'A1,B1 Účt. nákladů a výnosů'!C35+'A1,B1 Účt. nákladů a výnosů'!E35)</f>
        <v>0</v>
      </c>
      <c r="D28" s="133">
        <f>SUM('A1,B1 Účt. nákladů a výnosů'!D34,'A1,B1 Účt. nákladů a výnosů'!F34,'A1,B1 Účt. nákladů a výnosů'!H34+'A1,B1 Účt. nákladů a výnosů'!D35+'A1,B1 Účt. nákladů a výnosů'!F35)</f>
        <v>0</v>
      </c>
      <c r="E28" s="13">
        <f>IF(C28=0,0,D28/C28*0.1)</f>
        <v>0</v>
      </c>
      <c r="F28" s="47"/>
    </row>
    <row r="29" spans="1:6" ht="24.75" customHeight="1">
      <c r="A29" s="186" t="s">
        <v>191</v>
      </c>
      <c r="B29" s="135"/>
      <c r="C29" s="127">
        <f>SUM('A1,B1 Účt. nákladů a výnosů'!C36,'A1,B1 Účt. nákladů a výnosů'!E36,'A1,B1 Účt. nákladů a výnosů'!G36)</f>
        <v>0</v>
      </c>
      <c r="D29" s="131">
        <f>SUM('A1,B1 Účt. nákladů a výnosů'!D36+'A1,B1 Účt. nákladů a výnosů'!F36+'A1,B1 Účt. nákladů a výnosů'!H36)</f>
        <v>0</v>
      </c>
      <c r="E29" s="13">
        <f>IF(C29=0,0,D29/C29*0.1)</f>
        <v>0</v>
      </c>
      <c r="F29" s="45"/>
    </row>
    <row r="30" spans="1:6" ht="25.5" customHeight="1">
      <c r="A30" s="35" t="s">
        <v>259</v>
      </c>
      <c r="B30" s="136"/>
      <c r="C30" s="127">
        <f>SUM('A1,B1 Účt. nákladů a výnosů'!C37,'A1,B1 Účt. nákladů a výnosů'!E37,'A1,B1 Účt. nákladů a výnosů'!G37)</f>
        <v>0</v>
      </c>
      <c r="D30" s="131">
        <f>SUM('A1,B1 Účt. nákladů a výnosů'!D37+'A1,B1 Účt. nákladů a výnosů'!F37+'A1,B1 Účt. nákladů a výnosů'!H37)</f>
        <v>0</v>
      </c>
      <c r="E30" s="13">
        <f>IF(C30=0,0,D30/C30*0.1)</f>
        <v>0</v>
      </c>
      <c r="F30" s="46"/>
    </row>
    <row r="31" spans="1:6" ht="18.75" customHeight="1">
      <c r="A31" s="34" t="s">
        <v>190</v>
      </c>
      <c r="B31" s="135"/>
      <c r="C31" s="127">
        <f>SUM('A1,B1 Účt. nákladů a výnosů'!C38,'A1,B1 Účt. nákladů a výnosů'!E38,'A1,B1 Účt. nákladů a výnosů'!G38)</f>
        <v>0</v>
      </c>
      <c r="D31" s="131">
        <f>SUM('A1,B1 Účt. nákladů a výnosů'!D38+'A1,B1 Účt. nákladů a výnosů'!F38+'A1,B1 Účt. nákladů a výnosů'!H38)</f>
        <v>0</v>
      </c>
      <c r="E31" s="13">
        <f t="shared" si="0"/>
        <v>0</v>
      </c>
      <c r="F31" s="45"/>
    </row>
    <row r="32" spans="1:6" ht="18.75" customHeight="1">
      <c r="A32" s="208" t="s">
        <v>216</v>
      </c>
      <c r="B32" s="135"/>
      <c r="C32" s="127">
        <f>SUM('A1,B1 Účt. nákladů a výnosů'!C39+'A1,B1 Účt. nákladů a výnosů'!E39+'A1,B1 Účt. nákladů a výnosů'!G39)</f>
        <v>0</v>
      </c>
      <c r="D32" s="131">
        <f>SUM('A1,B1 Účt. nákladů a výnosů'!D39+'A1,B1 Účt. nákladů a výnosů'!F39+'A1,B1 Účt. nákladů a výnosů'!H39)</f>
        <v>0</v>
      </c>
      <c r="E32" s="13">
        <f t="shared" si="0"/>
        <v>0</v>
      </c>
      <c r="F32" s="45"/>
    </row>
    <row r="33" spans="1:6" ht="18.75" customHeight="1">
      <c r="A33" s="34" t="s">
        <v>340</v>
      </c>
      <c r="B33" s="135"/>
      <c r="C33" s="127">
        <f>SUM('A1,B1 Účt. nákladů a výnosů'!C40,'A1,B1 Účt. nákladů a výnosů'!E40,'A1,B1 Účt. nákladů a výnosů'!G40)</f>
        <v>0</v>
      </c>
      <c r="D33" s="131">
        <f>SUM('A1,B1 Účt. nákladů a výnosů'!D40+'A1,B1 Účt. nákladů a výnosů'!F40+'A1,B1 Účt. nákladů a výnosů'!H40)</f>
        <v>0</v>
      </c>
      <c r="E33" s="13">
        <f>IF(C33=0,0,D33/C33*0.1)</f>
        <v>0</v>
      </c>
      <c r="F33" s="45"/>
    </row>
    <row r="34" spans="1:6" ht="24" customHeight="1">
      <c r="A34" s="252" t="s">
        <v>317</v>
      </c>
      <c r="B34" s="136"/>
      <c r="C34" s="205">
        <f>SUM('A1,B1 Účt. nákladů a výnosů'!C41,'A1,B1 Účt. nákladů a výnosů'!E41,'A1,B1 Účt. nákladů a výnosů'!G41)</f>
        <v>0</v>
      </c>
      <c r="D34" s="206">
        <f>SUM('A1,B1 Účt. nákladů a výnosů'!D41+'A1,B1 Účt. nákladů a výnosů'!F41+'A1,B1 Účt. nákladů a výnosů'!H41)</f>
        <v>0</v>
      </c>
      <c r="E34" s="207">
        <f>IF(C34=0,0,D34/C34*0.1)</f>
        <v>0</v>
      </c>
      <c r="F34" s="46"/>
    </row>
    <row r="35" spans="1:6" ht="24" customHeight="1" thickBot="1">
      <c r="A35" s="252" t="s">
        <v>318</v>
      </c>
      <c r="B35" s="136"/>
      <c r="C35" s="205">
        <f>SUM('A1,B1 Účt. nákladů a výnosů'!C42,'A1,B1 Účt. nákladů a výnosů'!E42,'A1,B1 Účt. nákladů a výnosů'!G42)</f>
        <v>0</v>
      </c>
      <c r="D35" s="206">
        <f>SUM('A1,B1 Účt. nákladů a výnosů'!D42+'A1,B1 Účt. nákladů a výnosů'!F42+'A1,B1 Účt. nákladů a výnosů'!H42)</f>
        <v>0</v>
      </c>
      <c r="E35" s="207">
        <f>IF(C35=0,0,D35/C35*0.1)</f>
        <v>0</v>
      </c>
      <c r="F35" s="46"/>
    </row>
    <row r="36" spans="1:6" ht="21" customHeight="1" thickBot="1">
      <c r="A36" s="38" t="s">
        <v>30</v>
      </c>
      <c r="B36" s="137">
        <f>SUM(B25:B35)</f>
        <v>0</v>
      </c>
      <c r="C36" s="128">
        <f>SUM(C25:C35)</f>
        <v>0</v>
      </c>
      <c r="D36" s="145">
        <f>SUM('A1,B1 Účt. nákladů a výnosů'!D43+'A1,B1 Účt. nákladů a výnosů'!F43+'A1,B1 Účt. nákladů a výnosů'!H43)</f>
        <v>0</v>
      </c>
      <c r="E36" s="28">
        <f t="shared" si="0"/>
        <v>0</v>
      </c>
      <c r="F36" s="29">
        <f>SUM(F25:F35)</f>
        <v>0</v>
      </c>
    </row>
    <row r="37" spans="1:6" ht="20.25" customHeight="1" thickBot="1">
      <c r="A37" s="39" t="s">
        <v>265</v>
      </c>
      <c r="B37" s="139">
        <f>B36-B24</f>
        <v>0</v>
      </c>
      <c r="C37" s="130">
        <f>C36-C24</f>
        <v>0</v>
      </c>
      <c r="D37" s="134">
        <f>SUM('A1,B1 Účt. nákladů a výnosů'!D44+'A1,B1 Účt. nákladů a výnosů'!F44+'A1,B1 Účt. nákladů a výnosů'!H44)</f>
        <v>0</v>
      </c>
      <c r="E37" s="30">
        <f t="shared" si="0"/>
        <v>0</v>
      </c>
      <c r="F37" s="253">
        <f>F36-F24</f>
        <v>0</v>
      </c>
    </row>
    <row r="38" ht="12.75">
      <c r="A38" t="s">
        <v>34</v>
      </c>
    </row>
    <row r="39" spans="1:4" ht="12.75">
      <c r="A39" t="s">
        <v>222</v>
      </c>
      <c r="D39" t="s">
        <v>155</v>
      </c>
    </row>
    <row r="40" ht="12.75">
      <c r="A40" t="s">
        <v>33</v>
      </c>
    </row>
    <row r="43" ht="12.75">
      <c r="A43" s="12"/>
    </row>
  </sheetData>
  <sheetProtection/>
  <printOptions/>
  <pageMargins left="0.17" right="0.16" top="0.63" bottom="0.26" header="0.4921259845" footer="0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9">
      <selection activeCell="A34" sqref="A34"/>
    </sheetView>
  </sheetViews>
  <sheetFormatPr defaultColWidth="9.00390625" defaultRowHeight="12.75"/>
  <cols>
    <col min="1" max="1" width="28.875" style="0" customWidth="1"/>
    <col min="2" max="2" width="13.75390625" style="0" customWidth="1"/>
    <col min="3" max="3" width="14.00390625" style="0" customWidth="1"/>
    <col min="4" max="4" width="17.125" style="0" customWidth="1"/>
    <col min="5" max="5" width="14.625" style="0" customWidth="1"/>
  </cols>
  <sheetData>
    <row r="1" ht="12.75">
      <c r="E1" t="s">
        <v>166</v>
      </c>
    </row>
    <row r="3" ht="12.75">
      <c r="E3" s="23" t="s">
        <v>266</v>
      </c>
    </row>
    <row r="4" spans="1:5" ht="15">
      <c r="A4" s="14" t="s">
        <v>31</v>
      </c>
      <c r="B4" s="14"/>
      <c r="C4" s="14"/>
      <c r="D4" s="14"/>
      <c r="E4" s="14"/>
    </row>
    <row r="5" spans="1:4" ht="13.5" thickBot="1">
      <c r="A5" t="s">
        <v>45</v>
      </c>
      <c r="D5" t="s">
        <v>137</v>
      </c>
    </row>
    <row r="6" spans="2:5" ht="12.75">
      <c r="B6" s="40" t="s">
        <v>23</v>
      </c>
      <c r="C6" s="41" t="s">
        <v>24</v>
      </c>
      <c r="D6" s="41" t="s">
        <v>6</v>
      </c>
      <c r="E6" s="48" t="s">
        <v>25</v>
      </c>
    </row>
    <row r="7" spans="2:5" ht="13.5" thickBot="1">
      <c r="B7" s="43" t="s">
        <v>27</v>
      </c>
      <c r="C7" s="25" t="s">
        <v>27</v>
      </c>
      <c r="D7" s="25" t="s">
        <v>28</v>
      </c>
      <c r="E7" s="187" t="s">
        <v>32</v>
      </c>
    </row>
    <row r="8" spans="1:5" ht="18.75" customHeight="1">
      <c r="A8" s="174" t="s">
        <v>37</v>
      </c>
      <c r="B8" s="246"/>
      <c r="C8" s="167">
        <f>SUM('A1,B1 Účt. nákladů a výnosů'!I6)</f>
        <v>0</v>
      </c>
      <c r="D8" s="168">
        <f>SUM('A1,B1 Účt. nákladů a výnosů'!J6)</f>
        <v>0</v>
      </c>
      <c r="E8" s="180">
        <f>IF(C8=0,0,D8/C8*0.1)</f>
        <v>0</v>
      </c>
    </row>
    <row r="9" spans="1:5" ht="18.75" customHeight="1">
      <c r="A9" s="177" t="s">
        <v>38</v>
      </c>
      <c r="B9" s="247"/>
      <c r="C9" s="127">
        <f>SUM('A1,B1 Účt. nákladů a výnosů'!I7)</f>
        <v>0</v>
      </c>
      <c r="D9" s="131">
        <f>SUM('A1,B1 Účt. nákladů a výnosů'!J7)</f>
        <v>0</v>
      </c>
      <c r="E9" s="49">
        <f aca="true" t="shared" si="0" ref="E9:E37">IF(C9=0,0,D9/C9*0.1)</f>
        <v>0</v>
      </c>
    </row>
    <row r="10" spans="1:5" ht="18.75" customHeight="1">
      <c r="A10" s="177" t="s">
        <v>39</v>
      </c>
      <c r="B10" s="247"/>
      <c r="C10" s="127">
        <f>SUM('A1,B1 Účt. nákladů a výnosů'!I8)</f>
        <v>0</v>
      </c>
      <c r="D10" s="131">
        <f>SUM('A1,B1 Účt. nákladů a výnosů'!J8)</f>
        <v>0</v>
      </c>
      <c r="E10" s="49">
        <f t="shared" si="0"/>
        <v>0</v>
      </c>
    </row>
    <row r="11" spans="1:5" ht="18.75" customHeight="1">
      <c r="A11" s="177" t="s">
        <v>40</v>
      </c>
      <c r="B11" s="247"/>
      <c r="C11" s="127">
        <f>SUM('A1,B1 Účt. nákladů a výnosů'!I9)</f>
        <v>0</v>
      </c>
      <c r="D11" s="131">
        <f>SUM('A1,B1 Účt. nákladů a výnosů'!J9)</f>
        <v>0</v>
      </c>
      <c r="E11" s="49">
        <f t="shared" si="0"/>
        <v>0</v>
      </c>
    </row>
    <row r="12" spans="1:5" ht="18.75" customHeight="1">
      <c r="A12" s="177" t="s">
        <v>147</v>
      </c>
      <c r="B12" s="247"/>
      <c r="C12" s="127">
        <f>SUM('A1,B1 Účt. nákladů a výnosů'!I10)</f>
        <v>0</v>
      </c>
      <c r="D12" s="131">
        <f>SUM('A1,B1 Účt. nákladů a výnosů'!J10)</f>
        <v>0</v>
      </c>
      <c r="E12" s="49">
        <f>IF(C12=0,0,D12/C12*0.1)</f>
        <v>0</v>
      </c>
    </row>
    <row r="13" spans="1:5" ht="26.25" customHeight="1">
      <c r="A13" s="178" t="s">
        <v>288</v>
      </c>
      <c r="B13" s="247"/>
      <c r="C13" s="127">
        <f>SUM('A1,B1 Účt. nákladů a výnosů'!I11)</f>
        <v>0</v>
      </c>
      <c r="D13" s="131">
        <f>SUM('A1,B1 Účt. nákladů a výnosů'!J11)</f>
        <v>0</v>
      </c>
      <c r="E13" s="49">
        <f t="shared" si="0"/>
        <v>0</v>
      </c>
    </row>
    <row r="14" spans="1:5" ht="18.75" customHeight="1">
      <c r="A14" s="177" t="s">
        <v>41</v>
      </c>
      <c r="B14" s="247"/>
      <c r="C14" s="127">
        <f>SUM('A1,B1 Účt. nákladů a výnosů'!I12)</f>
        <v>0</v>
      </c>
      <c r="D14" s="131">
        <f>SUM('A1,B1 Účt. nákladů a výnosů'!J12)</f>
        <v>0</v>
      </c>
      <c r="E14" s="49">
        <f t="shared" si="0"/>
        <v>0</v>
      </c>
    </row>
    <row r="15" spans="1:5" ht="26.25" customHeight="1">
      <c r="A15" s="178" t="s">
        <v>42</v>
      </c>
      <c r="B15" s="247"/>
      <c r="C15" s="127">
        <f>SUM('A1,B1 Účt. nákladů a výnosů'!I13:I16)</f>
        <v>0</v>
      </c>
      <c r="D15" s="131">
        <f>SUM('A1,B1 Účt. nákladů a výnosů'!J13:J16)</f>
        <v>0</v>
      </c>
      <c r="E15" s="49">
        <f t="shared" si="0"/>
        <v>0</v>
      </c>
    </row>
    <row r="16" spans="1:5" ht="18.75" customHeight="1">
      <c r="A16" s="177" t="s">
        <v>43</v>
      </c>
      <c r="B16" s="247"/>
      <c r="C16" s="127">
        <f>SUM('A1,B1 Účt. nákladů a výnosů'!I17)</f>
        <v>0</v>
      </c>
      <c r="D16" s="131">
        <f>SUM('A1,B1 Účt. nákladů a výnosů'!J17)</f>
        <v>0</v>
      </c>
      <c r="E16" s="49">
        <f t="shared" si="0"/>
        <v>0</v>
      </c>
    </row>
    <row r="17" spans="1:5" ht="26.25" customHeight="1">
      <c r="A17" s="178" t="s">
        <v>285</v>
      </c>
      <c r="B17" s="247"/>
      <c r="C17" s="127">
        <f>SUM('A1,B1 Účt. nákladů a výnosů'!I18+'A1,B1 Účt. nákladů a výnosů'!I20+'A1,B1 Účt. nákladů a výnosů'!I21)</f>
        <v>0</v>
      </c>
      <c r="D17" s="131">
        <f>SUM('A1,B1 Účt. nákladů a výnosů'!J18+'A1,B1 Účt. nákladů a výnosů'!J20+'A1,B1 Účt. nákladů a výnosů'!J21)</f>
        <v>0</v>
      </c>
      <c r="E17" s="49">
        <f t="shared" si="0"/>
        <v>0</v>
      </c>
    </row>
    <row r="18" spans="1:5" ht="26.25" customHeight="1">
      <c r="A18" s="177" t="s">
        <v>187</v>
      </c>
      <c r="B18" s="245"/>
      <c r="C18" s="127">
        <f>SUM('A1,B1 Účt. nákladů a výnosů'!I19)</f>
        <v>0</v>
      </c>
      <c r="D18" s="127">
        <f>SUM('A1,B1 Účt. nákladů a výnosů'!J19)</f>
        <v>0</v>
      </c>
      <c r="E18" s="49">
        <f>IF(C18=0,0,D18/C18*0.1)</f>
        <v>0</v>
      </c>
    </row>
    <row r="19" spans="1:5" ht="18.75" customHeight="1">
      <c r="A19" s="175" t="s">
        <v>144</v>
      </c>
      <c r="B19" s="245"/>
      <c r="C19" s="127">
        <f>SUM('A1,B1 Účt. nákladů a výnosů'!I22)</f>
        <v>0</v>
      </c>
      <c r="D19" s="131">
        <f>SUM('A1,B1 Účt. nákladů a výnosů'!J22)</f>
        <v>0</v>
      </c>
      <c r="E19" s="49">
        <f t="shared" si="0"/>
        <v>0</v>
      </c>
    </row>
    <row r="20" spans="1:5" ht="18.75" customHeight="1">
      <c r="A20" s="175" t="s">
        <v>172</v>
      </c>
      <c r="B20" s="245"/>
      <c r="C20" s="127">
        <f>SUM('A1,B1 Účt. nákladů a výnosů'!I23)</f>
        <v>0</v>
      </c>
      <c r="D20" s="131">
        <f>SUM('A1,B1 Účt. nákladů a výnosů'!J23)</f>
        <v>0</v>
      </c>
      <c r="E20" s="49">
        <f t="shared" si="0"/>
        <v>0</v>
      </c>
    </row>
    <row r="21" spans="1:5" ht="18.75" customHeight="1">
      <c r="A21" s="188" t="s">
        <v>273</v>
      </c>
      <c r="B21" s="245"/>
      <c r="C21" s="127">
        <f>SUM('A1,B1 Účt. nákladů a výnosů'!I25)</f>
        <v>0</v>
      </c>
      <c r="D21" s="131">
        <f>SUM('A1,B1 Účt. nákladů a výnosů'!J25)</f>
        <v>0</v>
      </c>
      <c r="E21" s="49">
        <f t="shared" si="0"/>
        <v>0</v>
      </c>
    </row>
    <row r="22" spans="1:5" ht="24.75" customHeight="1">
      <c r="A22" s="176" t="s">
        <v>286</v>
      </c>
      <c r="B22" s="248"/>
      <c r="C22" s="127">
        <f>SUM('A1,B1 Účt. nákladů a výnosů'!I26)</f>
        <v>0</v>
      </c>
      <c r="D22" s="127">
        <f>SUM('A1,B1 Účt. nákladů a výnosů'!J26)</f>
        <v>0</v>
      </c>
      <c r="E22" s="49">
        <f t="shared" si="0"/>
        <v>0</v>
      </c>
    </row>
    <row r="23" spans="1:5" ht="24.75" customHeight="1">
      <c r="A23" s="176" t="s">
        <v>289</v>
      </c>
      <c r="B23" s="245"/>
      <c r="C23" s="127">
        <f>SUM('A1,B1 Účt. nákladů a výnosů'!I27)</f>
        <v>0</v>
      </c>
      <c r="D23" s="131">
        <f>SUM('A1,B1 Účt. nákladů a výnosů'!J27)</f>
        <v>0</v>
      </c>
      <c r="E23" s="49">
        <f>IF(C23=0,0,D23/C23*0.1)</f>
        <v>0</v>
      </c>
    </row>
    <row r="24" spans="1:5" ht="18.75" customHeight="1" thickBot="1">
      <c r="A24" s="249" t="s">
        <v>287</v>
      </c>
      <c r="B24" s="245"/>
      <c r="C24" s="205">
        <f>SUM('A1,B1 Účt. nákladů a výnosů'!I29)</f>
        <v>0</v>
      </c>
      <c r="D24" s="206">
        <f>SUM('A1,B1 Účt. nákladů a výnosů'!J29)</f>
        <v>0</v>
      </c>
      <c r="E24" s="209">
        <f t="shared" si="0"/>
        <v>0</v>
      </c>
    </row>
    <row r="25" spans="1:5" ht="18.75" customHeight="1" thickBot="1">
      <c r="A25" s="38" t="s">
        <v>29</v>
      </c>
      <c r="B25" s="137">
        <f>SUM(B8:B22)</f>
        <v>0</v>
      </c>
      <c r="C25" s="128">
        <f>SUM(C8:C22)</f>
        <v>0</v>
      </c>
      <c r="D25" s="132">
        <f>SUM(D8:D22)</f>
        <v>0</v>
      </c>
      <c r="E25" s="26">
        <f t="shared" si="0"/>
        <v>0</v>
      </c>
    </row>
    <row r="26" spans="1:5" ht="18.75" customHeight="1">
      <c r="A26" s="33" t="s">
        <v>188</v>
      </c>
      <c r="B26" s="179"/>
      <c r="C26" s="167">
        <f>SUM('A1,B1 Účt. nákladů a výnosů'!I31)</f>
        <v>0</v>
      </c>
      <c r="D26" s="168">
        <f>SUM('A1,B1 Účt. nákladů a výnosů'!J31)</f>
        <v>0</v>
      </c>
      <c r="E26" s="180">
        <f t="shared" si="0"/>
        <v>0</v>
      </c>
    </row>
    <row r="27" spans="1:5" ht="18.75" customHeight="1">
      <c r="A27" s="37" t="s">
        <v>189</v>
      </c>
      <c r="B27" s="140"/>
      <c r="C27" s="129">
        <f>SUM('A1,B1 Účt. nákladů a výnosů'!I32)</f>
        <v>0</v>
      </c>
      <c r="D27" s="133">
        <f>SUM('A1,B1 Účt. nákladů a výnosů'!J32)</f>
        <v>0</v>
      </c>
      <c r="E27" s="49">
        <f t="shared" si="0"/>
        <v>0</v>
      </c>
    </row>
    <row r="28" spans="1:5" ht="18.75" customHeight="1">
      <c r="A28" s="37" t="s">
        <v>192</v>
      </c>
      <c r="B28" s="140"/>
      <c r="C28" s="129">
        <f>SUM('A1,B1 Účt. nákladů a výnosů'!I33)</f>
        <v>0</v>
      </c>
      <c r="D28" s="133">
        <f>SUM('A1,B1 Účt. nákladů a výnosů'!J33)</f>
        <v>0</v>
      </c>
      <c r="E28" s="49">
        <f t="shared" si="0"/>
        <v>0</v>
      </c>
    </row>
    <row r="29" spans="1:5" ht="24" customHeight="1">
      <c r="A29" s="36" t="s">
        <v>221</v>
      </c>
      <c r="B29" s="140"/>
      <c r="C29" s="129">
        <f>SUM('A1,B1 Účt. nákladů a výnosů'!I34+'A1,B1 Účt. nákladů a výnosů'!I35)</f>
        <v>0</v>
      </c>
      <c r="D29" s="133">
        <f>SUM('A1,B1 Účt. nákladů a výnosů'!J34+'A1,B1 Účt. nákladů a výnosů'!J35)</f>
        <v>0</v>
      </c>
      <c r="E29" s="49">
        <f t="shared" si="0"/>
        <v>0</v>
      </c>
    </row>
    <row r="30" spans="1:5" ht="21.75" customHeight="1">
      <c r="A30" s="186" t="s">
        <v>191</v>
      </c>
      <c r="B30" s="140"/>
      <c r="C30" s="129">
        <f>SUM('A1,B1 Účt. nákladů a výnosů'!I36)</f>
        <v>0</v>
      </c>
      <c r="D30" s="133">
        <f>SUM('A1,B1 Účt. nákladů a výnosů'!J40)</f>
        <v>0</v>
      </c>
      <c r="E30" s="49">
        <f t="shared" si="0"/>
        <v>0</v>
      </c>
    </row>
    <row r="31" spans="1:5" ht="24.75" customHeight="1">
      <c r="A31" s="35" t="s">
        <v>259</v>
      </c>
      <c r="B31" s="141"/>
      <c r="C31" s="127">
        <f>SUM('A1,B1 Účt. nákladů a výnosů'!I37)</f>
        <v>0</v>
      </c>
      <c r="D31" s="131">
        <f>SUM('A1,B1 Účt. nákladů a výnosů'!J38)</f>
        <v>0</v>
      </c>
      <c r="E31" s="49">
        <f t="shared" si="0"/>
        <v>0</v>
      </c>
    </row>
    <row r="32" spans="1:5" ht="18.75" customHeight="1">
      <c r="A32" s="34" t="s">
        <v>190</v>
      </c>
      <c r="B32" s="141"/>
      <c r="C32" s="127">
        <f>SUM('A1,B1 Účt. nákladů a výnosů'!I38)</f>
        <v>0</v>
      </c>
      <c r="D32" s="131">
        <f>SUM('A1,B1 Účt. nákladů a výnosů'!J39)</f>
        <v>0</v>
      </c>
      <c r="E32" s="49">
        <f t="shared" si="0"/>
        <v>0</v>
      </c>
    </row>
    <row r="33" spans="1:5" ht="26.25" customHeight="1">
      <c r="A33" s="208" t="s">
        <v>216</v>
      </c>
      <c r="B33" s="141"/>
      <c r="C33" s="127">
        <f>SUM('A1,B1 Účt. nákladů a výnosů'!I39)</f>
        <v>0</v>
      </c>
      <c r="D33" s="131">
        <f>SUM('A1,B1 Účt. nákladů a výnosů'!J42)</f>
        <v>0</v>
      </c>
      <c r="E33" s="49">
        <f>IF(C33=0,0,D33/C33*0.1)</f>
        <v>0</v>
      </c>
    </row>
    <row r="34" spans="1:5" ht="22.5" customHeight="1">
      <c r="A34" s="34" t="s">
        <v>340</v>
      </c>
      <c r="B34" s="135"/>
      <c r="C34" s="127">
        <f>SUM('A1,B1 Účt. nákladů a výnosů'!I40)</f>
        <v>0</v>
      </c>
      <c r="D34" s="131">
        <f>SUM('A1,B1 Účt. nákladů a výnosů'!J37)</f>
        <v>0</v>
      </c>
      <c r="E34" s="49">
        <f>IF(C34=0,0,D34/C34*0.1)</f>
        <v>0</v>
      </c>
    </row>
    <row r="35" spans="1:5" ht="24.75" customHeight="1" thickBot="1">
      <c r="A35" s="252" t="s">
        <v>269</v>
      </c>
      <c r="B35" s="135"/>
      <c r="C35" s="127">
        <f>SUM('A1,B1 Účt. nákladů a výnosů'!I41)</f>
        <v>0</v>
      </c>
      <c r="D35" s="131">
        <f>SUM('A1,B1 Účt. nákladů a výnosů'!J34)</f>
        <v>0</v>
      </c>
      <c r="E35" s="49">
        <f>IF(C35=0,0,D35/C35*0.1)</f>
        <v>0</v>
      </c>
    </row>
    <row r="36" spans="1:5" ht="18.75" customHeight="1" thickBot="1">
      <c r="A36" s="38" t="s">
        <v>30</v>
      </c>
      <c r="B36" s="137">
        <f>SUM(B26:B35)</f>
        <v>0</v>
      </c>
      <c r="C36" s="142">
        <f>SUM(C26:C35)</f>
        <v>0</v>
      </c>
      <c r="D36" s="145">
        <f>SUM(D26:D35)</f>
        <v>0</v>
      </c>
      <c r="E36" s="26">
        <f t="shared" si="0"/>
        <v>0</v>
      </c>
    </row>
    <row r="37" spans="1:5" ht="18.75" customHeight="1" thickBot="1">
      <c r="A37" s="39" t="s">
        <v>265</v>
      </c>
      <c r="B37" s="143">
        <f>B36-B25</f>
        <v>0</v>
      </c>
      <c r="C37" s="144">
        <f>C36-C25</f>
        <v>0</v>
      </c>
      <c r="D37" s="146">
        <f>D36-D25</f>
        <v>0</v>
      </c>
      <c r="E37" s="27">
        <f t="shared" si="0"/>
        <v>0</v>
      </c>
    </row>
    <row r="39" ht="12.75">
      <c r="A39" t="s">
        <v>34</v>
      </c>
    </row>
    <row r="40" spans="1:3" ht="12.75">
      <c r="A40" t="s">
        <v>222</v>
      </c>
      <c r="C40" t="s">
        <v>155</v>
      </c>
    </row>
    <row r="41" ht="12.75">
      <c r="A41" t="s">
        <v>33</v>
      </c>
    </row>
  </sheetData>
  <sheetProtection/>
  <printOptions/>
  <pageMargins left="0.27" right="0.26" top="0.22" bottom="0.28" header="0.4921259845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34.875" style="0" customWidth="1"/>
    <col min="3" max="3" width="12.625" style="0" customWidth="1"/>
    <col min="4" max="4" width="13.25390625" style="0" customWidth="1"/>
    <col min="5" max="5" width="14.375" style="0" customWidth="1"/>
    <col min="6" max="6" width="13.25390625" style="0" customWidth="1"/>
    <col min="7" max="7" width="10.75390625" style="0" customWidth="1"/>
  </cols>
  <sheetData>
    <row r="1" spans="1:6" ht="12.75">
      <c r="A1" s="107" t="s">
        <v>277</v>
      </c>
      <c r="F1" t="s">
        <v>161</v>
      </c>
    </row>
    <row r="2" spans="5:6" ht="10.5" customHeight="1">
      <c r="E2" s="23"/>
      <c r="F2" s="23" t="s">
        <v>266</v>
      </c>
    </row>
    <row r="3" spans="2:7" ht="15" customHeight="1" thickBot="1">
      <c r="B3" s="219" t="s">
        <v>350</v>
      </c>
      <c r="C3" s="219"/>
      <c r="D3" s="219"/>
      <c r="G3" s="23"/>
    </row>
    <row r="4" spans="1:6" ht="13.5" customHeight="1" thickBot="1">
      <c r="A4" s="459" t="s">
        <v>349</v>
      </c>
      <c r="B4" s="483"/>
      <c r="C4" s="71" t="s">
        <v>53</v>
      </c>
      <c r="D4" s="182" t="s">
        <v>54</v>
      </c>
      <c r="E4" s="181" t="s">
        <v>55</v>
      </c>
      <c r="F4" s="72"/>
    </row>
    <row r="5" spans="1:6" ht="12.75">
      <c r="A5" s="484" t="s">
        <v>69</v>
      </c>
      <c r="B5" s="485"/>
      <c r="C5" s="301"/>
      <c r="D5" s="302"/>
      <c r="E5" s="303">
        <f aca="true" t="shared" si="0" ref="E5:E21">SUM(C5:D5)</f>
        <v>0</v>
      </c>
      <c r="F5" s="73"/>
    </row>
    <row r="6" spans="1:6" ht="12.75">
      <c r="A6" s="471" t="s">
        <v>56</v>
      </c>
      <c r="B6" s="472"/>
      <c r="C6" s="304"/>
      <c r="D6" s="305" t="s">
        <v>57</v>
      </c>
      <c r="E6" s="306">
        <f t="shared" si="0"/>
        <v>0</v>
      </c>
      <c r="F6" s="73"/>
    </row>
    <row r="7" spans="1:6" ht="12.75">
      <c r="A7" s="471" t="s">
        <v>58</v>
      </c>
      <c r="B7" s="472"/>
      <c r="C7" s="304"/>
      <c r="D7" s="305" t="s">
        <v>57</v>
      </c>
      <c r="E7" s="306">
        <f t="shared" si="0"/>
        <v>0</v>
      </c>
      <c r="F7" s="73"/>
    </row>
    <row r="8" spans="1:6" ht="12.75">
      <c r="A8" s="471" t="s">
        <v>59</v>
      </c>
      <c r="B8" s="472"/>
      <c r="C8" s="304"/>
      <c r="D8" s="305"/>
      <c r="E8" s="306">
        <f t="shared" si="0"/>
        <v>0</v>
      </c>
      <c r="F8" s="73"/>
    </row>
    <row r="9" spans="1:6" ht="12.75">
      <c r="A9" s="471" t="s">
        <v>60</v>
      </c>
      <c r="B9" s="472"/>
      <c r="C9" s="304"/>
      <c r="D9" s="305"/>
      <c r="E9" s="306">
        <f t="shared" si="0"/>
        <v>0</v>
      </c>
      <c r="F9" s="73"/>
    </row>
    <row r="10" spans="1:6" ht="12.75">
      <c r="A10" s="467" t="s">
        <v>61</v>
      </c>
      <c r="B10" s="468"/>
      <c r="C10" s="304"/>
      <c r="D10" s="305"/>
      <c r="E10" s="306">
        <f t="shared" si="0"/>
        <v>0</v>
      </c>
      <c r="F10" s="73"/>
    </row>
    <row r="11" spans="1:6" ht="12.75">
      <c r="A11" s="471" t="s">
        <v>283</v>
      </c>
      <c r="B11" s="472"/>
      <c r="C11" s="304"/>
      <c r="D11" s="305" t="s">
        <v>57</v>
      </c>
      <c r="E11" s="306">
        <f t="shared" si="0"/>
        <v>0</v>
      </c>
      <c r="F11" s="73"/>
    </row>
    <row r="12" spans="1:6" ht="12.75">
      <c r="A12" s="467" t="s">
        <v>62</v>
      </c>
      <c r="B12" s="468"/>
      <c r="C12" s="304"/>
      <c r="D12" s="307"/>
      <c r="E12" s="306">
        <f t="shared" si="0"/>
        <v>0</v>
      </c>
      <c r="F12" s="73"/>
    </row>
    <row r="13" spans="1:6" ht="12.75">
      <c r="A13" s="467" t="s">
        <v>63</v>
      </c>
      <c r="B13" s="468"/>
      <c r="C13" s="304"/>
      <c r="D13" s="307"/>
      <c r="E13" s="306">
        <f t="shared" si="0"/>
        <v>0</v>
      </c>
      <c r="F13" s="73"/>
    </row>
    <row r="14" spans="1:6" ht="12.75">
      <c r="A14" s="467" t="s">
        <v>223</v>
      </c>
      <c r="B14" s="468"/>
      <c r="C14" s="304"/>
      <c r="D14" s="307"/>
      <c r="E14" s="306">
        <f t="shared" si="0"/>
        <v>0</v>
      </c>
      <c r="F14" s="73"/>
    </row>
    <row r="15" spans="1:6" ht="12.75">
      <c r="A15" s="467" t="s">
        <v>224</v>
      </c>
      <c r="B15" s="468"/>
      <c r="C15" s="304"/>
      <c r="D15" s="307"/>
      <c r="E15" s="306">
        <f t="shared" si="0"/>
        <v>0</v>
      </c>
      <c r="F15" s="73"/>
    </row>
    <row r="16" spans="1:6" ht="12.75">
      <c r="A16" s="469" t="s">
        <v>220</v>
      </c>
      <c r="B16" s="470"/>
      <c r="C16" s="308"/>
      <c r="D16" s="309"/>
      <c r="E16" s="310">
        <f>SUM(C16:D16)</f>
        <v>0</v>
      </c>
      <c r="F16" s="73"/>
    </row>
    <row r="17" spans="1:6" ht="12.75">
      <c r="A17" s="471" t="s">
        <v>64</v>
      </c>
      <c r="B17" s="472"/>
      <c r="C17" s="308"/>
      <c r="D17" s="309"/>
      <c r="E17" s="310">
        <f>SUM(C17:D17)</f>
        <v>0</v>
      </c>
      <c r="F17" s="73"/>
    </row>
    <row r="18" spans="1:6" ht="12.75">
      <c r="A18" s="467" t="s">
        <v>157</v>
      </c>
      <c r="B18" s="468"/>
      <c r="C18" s="308"/>
      <c r="D18" s="309"/>
      <c r="E18" s="310">
        <f>SUM(C18:D18)</f>
        <v>0</v>
      </c>
      <c r="F18" s="73"/>
    </row>
    <row r="19" spans="1:6" ht="12.75">
      <c r="A19" s="471" t="s">
        <v>65</v>
      </c>
      <c r="B19" s="472"/>
      <c r="C19" s="308"/>
      <c r="D19" s="309"/>
      <c r="E19" s="310">
        <f t="shared" si="0"/>
        <v>0</v>
      </c>
      <c r="F19" s="73"/>
    </row>
    <row r="20" spans="1:6" ht="13.5" thickBot="1">
      <c r="A20" s="463" t="s">
        <v>66</v>
      </c>
      <c r="B20" s="464"/>
      <c r="C20" s="311"/>
      <c r="D20" s="312"/>
      <c r="E20" s="313">
        <f t="shared" si="0"/>
        <v>0</v>
      </c>
      <c r="F20" s="73"/>
    </row>
    <row r="21" spans="1:6" ht="13.5" thickBot="1">
      <c r="A21" s="465" t="s">
        <v>72</v>
      </c>
      <c r="B21" s="466"/>
      <c r="C21" s="314">
        <f>SUM(C5:C20)</f>
        <v>0</v>
      </c>
      <c r="D21" s="315">
        <f>SUM(D5:D20)</f>
        <v>0</v>
      </c>
      <c r="E21" s="316">
        <f t="shared" si="0"/>
        <v>0</v>
      </c>
      <c r="F21" s="74"/>
    </row>
    <row r="22" spans="1:6" ht="12.75">
      <c r="A22" s="75" t="s">
        <v>67</v>
      </c>
      <c r="B22" s="75"/>
      <c r="C22" s="12"/>
      <c r="D22" s="12"/>
      <c r="E22" s="12"/>
      <c r="F22" s="12"/>
    </row>
    <row r="23" spans="1:6" ht="13.5" thickBot="1">
      <c r="A23" s="75" t="s">
        <v>68</v>
      </c>
      <c r="B23" s="75"/>
      <c r="C23" s="12"/>
      <c r="D23" s="12"/>
      <c r="E23" s="12"/>
      <c r="F23" s="12"/>
    </row>
    <row r="24" spans="1:6" ht="15.75" customHeight="1" thickBot="1">
      <c r="A24" s="486" t="s">
        <v>275</v>
      </c>
      <c r="B24" s="487"/>
      <c r="C24" s="182" t="s">
        <v>230</v>
      </c>
      <c r="D24" s="221" t="s">
        <v>231</v>
      </c>
      <c r="E24" s="12"/>
      <c r="F24" s="12"/>
    </row>
    <row r="25" spans="1:6" ht="12.75">
      <c r="A25" s="473"/>
      <c r="B25" s="474"/>
      <c r="C25" s="264"/>
      <c r="D25" s="222"/>
      <c r="E25" s="12"/>
      <c r="F25" s="12"/>
    </row>
    <row r="26" spans="1:6" ht="13.5" thickBot="1">
      <c r="A26" s="490"/>
      <c r="B26" s="491"/>
      <c r="C26" s="382"/>
      <c r="D26" s="96"/>
      <c r="E26" s="12"/>
      <c r="F26" s="12"/>
    </row>
    <row r="27" ht="7.5" customHeight="1" thickBot="1"/>
    <row r="28" spans="1:6" ht="25.5" customHeight="1" thickBot="1">
      <c r="A28" s="461" t="s">
        <v>227</v>
      </c>
      <c r="B28" s="494"/>
      <c r="C28" s="212" t="s">
        <v>228</v>
      </c>
      <c r="D28" s="213" t="s">
        <v>229</v>
      </c>
      <c r="E28" s="215" t="s">
        <v>217</v>
      </c>
      <c r="F28" s="215" t="s">
        <v>219</v>
      </c>
    </row>
    <row r="29" spans="1:5" ht="12.75">
      <c r="A29" s="488" t="s">
        <v>70</v>
      </c>
      <c r="B29" s="495"/>
      <c r="C29" s="317"/>
      <c r="D29" s="301"/>
      <c r="E29" s="303">
        <f>SUM(C29:D29)</f>
        <v>0</v>
      </c>
    </row>
    <row r="30" spans="1:5" ht="13.5" thickBot="1">
      <c r="A30" s="454" t="s">
        <v>226</v>
      </c>
      <c r="B30" s="456"/>
      <c r="C30" s="318"/>
      <c r="D30" s="304"/>
      <c r="E30" s="303">
        <f>SUM(C30:D30)</f>
        <v>0</v>
      </c>
    </row>
    <row r="31" spans="1:6" ht="27" customHeight="1">
      <c r="A31" s="482" t="s">
        <v>306</v>
      </c>
      <c r="B31" s="493"/>
      <c r="C31" s="318"/>
      <c r="D31" s="304"/>
      <c r="E31" s="319">
        <v>0</v>
      </c>
      <c r="F31" s="111"/>
    </row>
    <row r="32" spans="1:6" ht="12.75">
      <c r="A32" s="454" t="s">
        <v>295</v>
      </c>
      <c r="B32" s="456"/>
      <c r="C32" s="322"/>
      <c r="D32" s="308"/>
      <c r="E32" s="323">
        <f>SUM(C32:D32)</f>
        <v>0</v>
      </c>
      <c r="F32" s="112"/>
    </row>
    <row r="33" spans="1:6" ht="12.75">
      <c r="A33" s="454" t="s">
        <v>292</v>
      </c>
      <c r="B33" s="456"/>
      <c r="C33" s="322"/>
      <c r="D33" s="308"/>
      <c r="E33" s="323">
        <f>SUM(C33:D33)</f>
        <v>0</v>
      </c>
      <c r="F33" s="112"/>
    </row>
    <row r="34" spans="1:6" ht="13.5" thickBot="1">
      <c r="A34" s="454" t="s">
        <v>296</v>
      </c>
      <c r="B34" s="456"/>
      <c r="C34" s="324"/>
      <c r="D34" s="311"/>
      <c r="E34" s="323">
        <f>SUM(C34:D34)</f>
        <v>0</v>
      </c>
      <c r="F34" s="113"/>
    </row>
    <row r="35" spans="1:6" ht="13.5" thickBot="1">
      <c r="A35" s="465" t="s">
        <v>71</v>
      </c>
      <c r="B35" s="481"/>
      <c r="C35" s="320">
        <f>SUM(C29:C34)</f>
        <v>0</v>
      </c>
      <c r="D35" s="314">
        <f>SUM(D29:D34)</f>
        <v>0</v>
      </c>
      <c r="E35" s="321">
        <f>SUM(E29:E34)</f>
        <v>0</v>
      </c>
      <c r="F35" s="218"/>
    </row>
    <row r="36" spans="1:5" ht="8.25" customHeight="1" thickBot="1">
      <c r="A36" s="216"/>
      <c r="B36" s="216"/>
      <c r="C36" s="217"/>
      <c r="D36" s="217"/>
      <c r="E36" s="217"/>
    </row>
    <row r="37" spans="1:6" ht="12.75" customHeight="1" thickBot="1">
      <c r="A37" s="461" t="s">
        <v>218</v>
      </c>
      <c r="B37" s="462"/>
      <c r="C37" s="280" t="s">
        <v>53</v>
      </c>
      <c r="D37" s="445" t="s">
        <v>219</v>
      </c>
      <c r="E37" s="445"/>
      <c r="F37" s="446"/>
    </row>
    <row r="38" spans="1:3" ht="12.75">
      <c r="A38" s="488" t="s">
        <v>70</v>
      </c>
      <c r="B38" s="489"/>
      <c r="C38" s="281"/>
    </row>
    <row r="39" spans="1:3" ht="12.75">
      <c r="A39" s="454" t="s">
        <v>282</v>
      </c>
      <c r="B39" s="455"/>
      <c r="C39" s="282"/>
    </row>
    <row r="40" spans="1:3" ht="13.5" thickBot="1">
      <c r="A40" s="214" t="s">
        <v>291</v>
      </c>
      <c r="B40" s="279"/>
      <c r="C40" s="282"/>
    </row>
    <row r="41" spans="1:6" ht="26.25" customHeight="1">
      <c r="A41" s="482" t="s">
        <v>306</v>
      </c>
      <c r="B41" s="492"/>
      <c r="C41" s="283"/>
      <c r="D41" s="448"/>
      <c r="E41" s="449"/>
      <c r="F41" s="450"/>
    </row>
    <row r="42" spans="1:6" ht="27" customHeight="1">
      <c r="A42" s="482" t="s">
        <v>307</v>
      </c>
      <c r="B42" s="455"/>
      <c r="C42" s="282"/>
      <c r="D42" s="451"/>
      <c r="E42" s="452"/>
      <c r="F42" s="453"/>
    </row>
    <row r="43" spans="1:6" ht="12.75">
      <c r="A43" s="454" t="s">
        <v>292</v>
      </c>
      <c r="B43" s="455"/>
      <c r="C43" s="282"/>
      <c r="D43" s="454"/>
      <c r="E43" s="455"/>
      <c r="F43" s="456"/>
    </row>
    <row r="44" spans="1:6" ht="12.75">
      <c r="A44" s="454" t="s">
        <v>293</v>
      </c>
      <c r="B44" s="455"/>
      <c r="C44" s="284"/>
      <c r="D44" s="455"/>
      <c r="E44" s="455"/>
      <c r="F44" s="456"/>
    </row>
    <row r="45" spans="1:6" ht="13.5" thickBot="1">
      <c r="A45" s="454" t="s">
        <v>294</v>
      </c>
      <c r="B45" s="455"/>
      <c r="C45" s="282"/>
      <c r="D45" s="496"/>
      <c r="E45" s="497"/>
      <c r="F45" s="498"/>
    </row>
    <row r="46" spans="1:3" ht="13.5" thickBot="1">
      <c r="A46" s="465" t="s">
        <v>71</v>
      </c>
      <c r="B46" s="475"/>
      <c r="C46" s="285">
        <f>SUM(C38:C45)</f>
        <v>0</v>
      </c>
    </row>
    <row r="47" ht="12.75">
      <c r="A47" s="75" t="s">
        <v>156</v>
      </c>
    </row>
    <row r="48" ht="14.25" customHeight="1" thickBot="1">
      <c r="A48" s="75"/>
    </row>
    <row r="49" spans="1:6" ht="13.5" thickBot="1">
      <c r="A49" s="480" t="s">
        <v>276</v>
      </c>
      <c r="B49" s="446"/>
      <c r="C49" s="270" t="s">
        <v>100</v>
      </c>
      <c r="D49" s="445" t="s">
        <v>274</v>
      </c>
      <c r="E49" s="445"/>
      <c r="F49" s="446"/>
    </row>
    <row r="50" spans="1:6" ht="13.5" thickBot="1">
      <c r="A50" s="457" t="s">
        <v>284</v>
      </c>
      <c r="B50" s="458"/>
      <c r="C50" s="269"/>
      <c r="D50" s="499"/>
      <c r="E50" s="499"/>
      <c r="F50" s="458"/>
    </row>
    <row r="51" spans="1:6" s="12" customFormat="1" ht="12" customHeight="1" thickBot="1">
      <c r="A51" s="75"/>
      <c r="D51" s="75"/>
      <c r="E51" s="75"/>
      <c r="F51" s="75"/>
    </row>
    <row r="52" spans="1:4" ht="14.25" customHeight="1" thickBot="1">
      <c r="A52" s="459" t="s">
        <v>193</v>
      </c>
      <c r="B52" s="460"/>
      <c r="C52" s="181" t="s">
        <v>158</v>
      </c>
      <c r="D52" s="220" t="s">
        <v>225</v>
      </c>
    </row>
    <row r="53" spans="1:6" ht="12.75">
      <c r="A53" s="478" t="s">
        <v>69</v>
      </c>
      <c r="B53" s="479"/>
      <c r="C53" s="303"/>
      <c r="D53" s="447"/>
      <c r="E53" s="447"/>
      <c r="F53" s="447"/>
    </row>
    <row r="54" spans="1:6" ht="13.5" thickBot="1">
      <c r="A54" s="454" t="s">
        <v>299</v>
      </c>
      <c r="B54" s="456"/>
      <c r="C54" s="306"/>
      <c r="D54" s="447"/>
      <c r="E54" s="447"/>
      <c r="F54" s="447"/>
    </row>
    <row r="55" spans="1:6" ht="12.75">
      <c r="A55" s="476" t="s">
        <v>297</v>
      </c>
      <c r="B55" s="477"/>
      <c r="C55" s="310"/>
      <c r="D55" s="448"/>
      <c r="E55" s="449"/>
      <c r="F55" s="450"/>
    </row>
    <row r="56" spans="1:6" ht="13.5" thickBot="1">
      <c r="A56" s="476" t="s">
        <v>298</v>
      </c>
      <c r="B56" s="477"/>
      <c r="C56" s="313"/>
      <c r="D56" s="496"/>
      <c r="E56" s="497"/>
      <c r="F56" s="498"/>
    </row>
    <row r="57" spans="1:3" ht="13.5" thickBot="1">
      <c r="A57" s="465" t="s">
        <v>71</v>
      </c>
      <c r="B57" s="475"/>
      <c r="C57" s="316">
        <f>SUM(C53:C56)</f>
        <v>0</v>
      </c>
    </row>
    <row r="58" spans="1:3" s="183" customFormat="1" ht="6.75" customHeight="1">
      <c r="A58" s="216"/>
      <c r="B58" s="216"/>
      <c r="C58" s="217"/>
    </row>
    <row r="59" spans="1:2" ht="12.75">
      <c r="A59" t="s">
        <v>34</v>
      </c>
      <c r="B59" s="265"/>
    </row>
    <row r="60" spans="1:4" ht="12.75">
      <c r="A60" t="s">
        <v>222</v>
      </c>
      <c r="D60" t="s">
        <v>155</v>
      </c>
    </row>
    <row r="61" ht="12.75">
      <c r="A61" t="s">
        <v>33</v>
      </c>
    </row>
  </sheetData>
  <sheetProtection/>
  <mergeCells count="58">
    <mergeCell ref="A29:B29"/>
    <mergeCell ref="D56:F56"/>
    <mergeCell ref="D43:F43"/>
    <mergeCell ref="D45:F45"/>
    <mergeCell ref="D49:F49"/>
    <mergeCell ref="D50:F50"/>
    <mergeCell ref="A32:B32"/>
    <mergeCell ref="A33:B33"/>
    <mergeCell ref="A34:B34"/>
    <mergeCell ref="A26:B26"/>
    <mergeCell ref="D55:F55"/>
    <mergeCell ref="A9:B9"/>
    <mergeCell ref="A10:B10"/>
    <mergeCell ref="A11:B11"/>
    <mergeCell ref="A12:B12"/>
    <mergeCell ref="A41:B41"/>
    <mergeCell ref="A31:B31"/>
    <mergeCell ref="A28:B28"/>
    <mergeCell ref="D54:F54"/>
    <mergeCell ref="A42:B42"/>
    <mergeCell ref="A30:B30"/>
    <mergeCell ref="A4:B4"/>
    <mergeCell ref="A5:B5"/>
    <mergeCell ref="A6:B6"/>
    <mergeCell ref="A7:B7"/>
    <mergeCell ref="A39:B39"/>
    <mergeCell ref="A8:B8"/>
    <mergeCell ref="A24:B24"/>
    <mergeCell ref="A38:B38"/>
    <mergeCell ref="A25:B25"/>
    <mergeCell ref="A57:B57"/>
    <mergeCell ref="A55:B55"/>
    <mergeCell ref="A56:B56"/>
    <mergeCell ref="A45:B45"/>
    <mergeCell ref="A46:B46"/>
    <mergeCell ref="A54:B54"/>
    <mergeCell ref="A53:B53"/>
    <mergeCell ref="A49:B49"/>
    <mergeCell ref="A35:B35"/>
    <mergeCell ref="A20:B20"/>
    <mergeCell ref="A21:B21"/>
    <mergeCell ref="A13:B13"/>
    <mergeCell ref="A16:B16"/>
    <mergeCell ref="A17:B17"/>
    <mergeCell ref="A14:B14"/>
    <mergeCell ref="A15:B15"/>
    <mergeCell ref="A18:B18"/>
    <mergeCell ref="A19:B19"/>
    <mergeCell ref="D37:F37"/>
    <mergeCell ref="D53:F53"/>
    <mergeCell ref="D41:F41"/>
    <mergeCell ref="D42:F42"/>
    <mergeCell ref="A44:B44"/>
    <mergeCell ref="D44:F44"/>
    <mergeCell ref="A50:B50"/>
    <mergeCell ref="A52:B52"/>
    <mergeCell ref="A43:B43"/>
    <mergeCell ref="A37:B37"/>
  </mergeCells>
  <printOptions/>
  <pageMargins left="0.2362204724409449" right="0.15748031496062992" top="0.17" bottom="0.2755905511811024" header="0.196850393700787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7.625" style="0" customWidth="1"/>
    <col min="2" max="2" width="28.375" style="0" customWidth="1"/>
    <col min="3" max="3" width="14.75390625" style="0" customWidth="1"/>
    <col min="4" max="4" width="13.875" style="0" customWidth="1"/>
    <col min="5" max="6" width="14.875" style="0" customWidth="1"/>
    <col min="7" max="7" width="12.375" style="0" customWidth="1"/>
  </cols>
  <sheetData>
    <row r="1" ht="12.75">
      <c r="F1" t="s">
        <v>160</v>
      </c>
    </row>
    <row r="2" spans="1:6" ht="12.75">
      <c r="A2" t="s">
        <v>249</v>
      </c>
      <c r="E2" s="23"/>
      <c r="F2" s="23" t="s">
        <v>267</v>
      </c>
    </row>
    <row r="3" ht="12.75">
      <c r="C3" s="199"/>
    </row>
    <row r="4" spans="1:5" ht="15.75">
      <c r="A4" s="501" t="s">
        <v>73</v>
      </c>
      <c r="B4" s="501"/>
      <c r="C4" s="501"/>
      <c r="D4" s="501"/>
      <c r="E4" s="501"/>
    </row>
    <row r="5" spans="1:6" ht="42" customHeight="1">
      <c r="A5" s="87"/>
      <c r="B5" s="70"/>
      <c r="C5" s="70"/>
      <c r="D5" s="70"/>
      <c r="E5" s="70"/>
      <c r="F5" s="70" t="s">
        <v>250</v>
      </c>
    </row>
    <row r="6" spans="1:6" ht="12" customHeight="1" thickBot="1">
      <c r="A6" s="70"/>
      <c r="B6" s="70"/>
      <c r="C6" s="70"/>
      <c r="D6" s="70"/>
      <c r="E6" s="70"/>
      <c r="F6" s="70"/>
    </row>
    <row r="7" spans="1:6" ht="24.75" thickBot="1">
      <c r="A7" s="364" t="s">
        <v>232</v>
      </c>
      <c r="B7" s="365" t="s">
        <v>75</v>
      </c>
      <c r="C7" s="366" t="s">
        <v>247</v>
      </c>
      <c r="D7" s="365" t="s">
        <v>233</v>
      </c>
      <c r="E7" s="365" t="s">
        <v>321</v>
      </c>
      <c r="F7" s="367" t="s">
        <v>248</v>
      </c>
    </row>
    <row r="8" spans="1:6" ht="15" customHeight="1">
      <c r="A8" s="360" t="s">
        <v>76</v>
      </c>
      <c r="B8" s="149" t="s">
        <v>326</v>
      </c>
      <c r="C8" s="150"/>
      <c r="D8" s="150"/>
      <c r="E8" s="363"/>
      <c r="F8" s="123">
        <f aca="true" t="shared" si="0" ref="F8:F17">SUM(C8:E8)</f>
        <v>0</v>
      </c>
    </row>
    <row r="9" spans="1:6" ht="15" customHeight="1">
      <c r="A9" s="359" t="s">
        <v>77</v>
      </c>
      <c r="B9" s="77" t="s">
        <v>252</v>
      </c>
      <c r="C9" s="76"/>
      <c r="D9" s="76"/>
      <c r="E9" s="223"/>
      <c r="F9" s="15">
        <f t="shared" si="0"/>
        <v>0</v>
      </c>
    </row>
    <row r="10" spans="1:6" ht="15" customHeight="1">
      <c r="A10" s="359" t="s">
        <v>78</v>
      </c>
      <c r="B10" s="77" t="s">
        <v>264</v>
      </c>
      <c r="C10" s="76"/>
      <c r="D10" s="76"/>
      <c r="E10" s="223"/>
      <c r="F10" s="15">
        <f t="shared" si="0"/>
        <v>0</v>
      </c>
    </row>
    <row r="11" spans="1:6" ht="15" customHeight="1">
      <c r="A11" s="381">
        <v>21100</v>
      </c>
      <c r="B11" s="77" t="s">
        <v>234</v>
      </c>
      <c r="C11" s="76"/>
      <c r="D11" s="76"/>
      <c r="E11" s="223"/>
      <c r="F11" s="15">
        <f t="shared" si="0"/>
        <v>0</v>
      </c>
    </row>
    <row r="12" spans="1:6" ht="15" customHeight="1">
      <c r="A12" s="381">
        <v>21200</v>
      </c>
      <c r="B12" s="77" t="s">
        <v>235</v>
      </c>
      <c r="C12" s="76"/>
      <c r="D12" s="76"/>
      <c r="E12" s="223"/>
      <c r="F12" s="15">
        <f t="shared" si="0"/>
        <v>0</v>
      </c>
    </row>
    <row r="13" spans="1:6" ht="15" customHeight="1">
      <c r="A13" s="381">
        <v>21300</v>
      </c>
      <c r="B13" s="77" t="s">
        <v>253</v>
      </c>
      <c r="C13" s="76"/>
      <c r="D13" s="76"/>
      <c r="E13" s="223"/>
      <c r="F13" s="15">
        <f t="shared" si="0"/>
        <v>0</v>
      </c>
    </row>
    <row r="14" spans="1:6" ht="15" customHeight="1">
      <c r="A14" s="381">
        <v>21400</v>
      </c>
      <c r="B14" s="77" t="s">
        <v>236</v>
      </c>
      <c r="C14" s="76"/>
      <c r="D14" s="76"/>
      <c r="E14" s="223"/>
      <c r="F14" s="15">
        <f t="shared" si="0"/>
        <v>0</v>
      </c>
    </row>
    <row r="15" spans="1:6" ht="15" customHeight="1">
      <c r="A15" s="381">
        <v>21500</v>
      </c>
      <c r="B15" s="77" t="s">
        <v>237</v>
      </c>
      <c r="C15" s="76"/>
      <c r="D15" s="76"/>
      <c r="E15" s="223"/>
      <c r="F15" s="15">
        <f t="shared" si="0"/>
        <v>0</v>
      </c>
    </row>
    <row r="16" spans="1:6" ht="15" customHeight="1">
      <c r="A16" s="381">
        <v>21600</v>
      </c>
      <c r="B16" s="77" t="s">
        <v>238</v>
      </c>
      <c r="C16" s="76"/>
      <c r="D16" s="76"/>
      <c r="E16" s="223"/>
      <c r="F16" s="15">
        <f t="shared" si="0"/>
        <v>0</v>
      </c>
    </row>
    <row r="17" spans="1:6" ht="15" customHeight="1">
      <c r="A17" s="359" t="s">
        <v>79</v>
      </c>
      <c r="B17" s="77" t="s">
        <v>80</v>
      </c>
      <c r="C17" s="76"/>
      <c r="D17" s="76"/>
      <c r="E17" s="223"/>
      <c r="F17" s="15">
        <f t="shared" si="0"/>
        <v>0</v>
      </c>
    </row>
    <row r="18" spans="1:6" ht="15" customHeight="1">
      <c r="A18" s="359" t="s">
        <v>81</v>
      </c>
      <c r="B18" s="77" t="s">
        <v>82</v>
      </c>
      <c r="C18" s="76"/>
      <c r="D18" s="76"/>
      <c r="E18" s="223"/>
      <c r="F18" s="15">
        <f>SUM(C18:E18)</f>
        <v>0</v>
      </c>
    </row>
    <row r="19" spans="1:6" ht="15" customHeight="1">
      <c r="A19" s="359" t="s">
        <v>83</v>
      </c>
      <c r="B19" s="77" t="s">
        <v>261</v>
      </c>
      <c r="C19" s="76"/>
      <c r="D19" s="76"/>
      <c r="E19" s="223"/>
      <c r="F19" s="15">
        <f>SUM(C19:E19)</f>
        <v>0</v>
      </c>
    </row>
    <row r="20" spans="1:6" ht="15" customHeight="1">
      <c r="A20" s="359" t="s">
        <v>84</v>
      </c>
      <c r="B20" s="77" t="s">
        <v>85</v>
      </c>
      <c r="C20" s="76"/>
      <c r="D20" s="76"/>
      <c r="E20" s="223"/>
      <c r="F20" s="15">
        <f>SUM(C20:E20)</f>
        <v>0</v>
      </c>
    </row>
    <row r="21" spans="1:6" ht="15" customHeight="1">
      <c r="A21" s="359" t="s">
        <v>86</v>
      </c>
      <c r="B21" s="77" t="s">
        <v>87</v>
      </c>
      <c r="C21" s="76"/>
      <c r="D21" s="76"/>
      <c r="E21" s="223"/>
      <c r="F21" s="15">
        <f>SUM(C21:E21)</f>
        <v>0</v>
      </c>
    </row>
    <row r="22" spans="1:6" ht="15" customHeight="1">
      <c r="A22" s="359" t="s">
        <v>88</v>
      </c>
      <c r="B22" s="77" t="s">
        <v>254</v>
      </c>
      <c r="C22" s="76"/>
      <c r="D22" s="76"/>
      <c r="E22" s="223"/>
      <c r="F22" s="15">
        <f>SUM(C22:E22)</f>
        <v>0</v>
      </c>
    </row>
    <row r="23" spans="1:7" ht="15" customHeight="1">
      <c r="A23" s="381">
        <v>31200</v>
      </c>
      <c r="B23" s="77" t="s">
        <v>239</v>
      </c>
      <c r="C23" s="76"/>
      <c r="D23" s="76"/>
      <c r="E23" s="223"/>
      <c r="F23" s="15">
        <f aca="true" t="shared" si="1" ref="F23:F31">SUM(C23:E23)</f>
        <v>0</v>
      </c>
      <c r="G23" s="197"/>
    </row>
    <row r="24" spans="1:10" ht="15" customHeight="1">
      <c r="A24" s="381">
        <v>31300</v>
      </c>
      <c r="B24" s="77" t="s">
        <v>240</v>
      </c>
      <c r="C24" s="76"/>
      <c r="D24" s="76"/>
      <c r="E24" s="223"/>
      <c r="F24" s="15">
        <f t="shared" si="1"/>
        <v>0</v>
      </c>
      <c r="J24" s="183"/>
    </row>
    <row r="25" spans="1:10" ht="15" customHeight="1">
      <c r="A25" s="381">
        <v>31400</v>
      </c>
      <c r="B25" s="77" t="s">
        <v>241</v>
      </c>
      <c r="C25" s="76"/>
      <c r="D25" s="76"/>
      <c r="E25" s="223"/>
      <c r="F25" s="15">
        <f t="shared" si="1"/>
        <v>0</v>
      </c>
      <c r="J25" s="183"/>
    </row>
    <row r="26" spans="1:6" ht="15" customHeight="1">
      <c r="A26" s="381">
        <v>31500</v>
      </c>
      <c r="B26" s="77" t="s">
        <v>242</v>
      </c>
      <c r="C26" s="76"/>
      <c r="D26" s="76"/>
      <c r="E26" s="223"/>
      <c r="F26" s="15">
        <f t="shared" si="1"/>
        <v>0</v>
      </c>
    </row>
    <row r="27" spans="1:6" ht="15" customHeight="1">
      <c r="A27" s="381">
        <v>31900</v>
      </c>
      <c r="B27" s="77" t="s">
        <v>243</v>
      </c>
      <c r="C27" s="76"/>
      <c r="D27" s="76"/>
      <c r="E27" s="223"/>
      <c r="F27" s="15">
        <f t="shared" si="1"/>
        <v>0</v>
      </c>
    </row>
    <row r="28" spans="1:6" ht="15" customHeight="1">
      <c r="A28" s="381" t="s">
        <v>89</v>
      </c>
      <c r="B28" s="77" t="s">
        <v>194</v>
      </c>
      <c r="C28" s="76"/>
      <c r="D28" s="76"/>
      <c r="E28" s="223"/>
      <c r="F28" s="15">
        <f t="shared" si="1"/>
        <v>0</v>
      </c>
    </row>
    <row r="29" spans="1:6" ht="15" customHeight="1">
      <c r="A29" s="359" t="s">
        <v>90</v>
      </c>
      <c r="B29" s="354" t="s">
        <v>327</v>
      </c>
      <c r="C29" s="76"/>
      <c r="D29" s="76"/>
      <c r="E29" s="223"/>
      <c r="F29" s="15">
        <f t="shared" si="1"/>
        <v>0</v>
      </c>
    </row>
    <row r="30" spans="1:6" ht="15" customHeight="1">
      <c r="A30" s="359" t="s">
        <v>91</v>
      </c>
      <c r="B30" s="354" t="s">
        <v>328</v>
      </c>
      <c r="C30" s="76"/>
      <c r="D30" s="76"/>
      <c r="E30" s="223"/>
      <c r="F30" s="15">
        <f t="shared" si="1"/>
        <v>0</v>
      </c>
    </row>
    <row r="31" spans="1:6" ht="15" customHeight="1">
      <c r="A31" s="359" t="s">
        <v>329</v>
      </c>
      <c r="B31" s="77" t="s">
        <v>330</v>
      </c>
      <c r="C31" s="76"/>
      <c r="D31" s="76"/>
      <c r="E31" s="223"/>
      <c r="F31" s="15">
        <f t="shared" si="1"/>
        <v>0</v>
      </c>
    </row>
    <row r="32" spans="1:6" ht="15" customHeight="1" thickBot="1">
      <c r="A32" s="358" t="s">
        <v>244</v>
      </c>
      <c r="B32" s="151" t="s">
        <v>245</v>
      </c>
      <c r="C32" s="184"/>
      <c r="D32" s="184"/>
      <c r="E32" s="368"/>
      <c r="F32" s="21">
        <f>SUM(C32:E32)</f>
        <v>0</v>
      </c>
    </row>
    <row r="33" spans="1:6" ht="15" customHeight="1" thickBot="1">
      <c r="A33" s="369"/>
      <c r="B33" s="370" t="s">
        <v>246</v>
      </c>
      <c r="C33" s="371">
        <f>SUM(C8:C32)</f>
        <v>0</v>
      </c>
      <c r="D33" s="371">
        <f>SUM(D8:D32)</f>
        <v>0</v>
      </c>
      <c r="E33" s="372">
        <f>SUM(E8:E32)</f>
        <v>0</v>
      </c>
      <c r="F33" s="373">
        <f>SUM(F8:F32)</f>
        <v>0</v>
      </c>
    </row>
    <row r="34" spans="1:6" ht="15" customHeight="1">
      <c r="A34" s="70"/>
      <c r="B34" s="78"/>
      <c r="C34" s="78"/>
      <c r="D34" s="78"/>
      <c r="E34" s="78"/>
      <c r="F34" s="78"/>
    </row>
    <row r="35" spans="1:7" ht="15" customHeight="1" thickBot="1">
      <c r="A35" s="87" t="s">
        <v>92</v>
      </c>
      <c r="B35" s="78"/>
      <c r="C35" s="78"/>
      <c r="D35" s="78"/>
      <c r="E35" s="78"/>
      <c r="F35" s="78"/>
      <c r="G35" s="198"/>
    </row>
    <row r="36" spans="1:6" ht="15" customHeight="1">
      <c r="A36" s="374">
        <v>902987</v>
      </c>
      <c r="B36" s="375" t="s">
        <v>324</v>
      </c>
      <c r="C36" s="376"/>
      <c r="D36" s="376"/>
      <c r="E36" s="377"/>
      <c r="F36" s="161">
        <f>SUM(C36:E36)</f>
        <v>0</v>
      </c>
    </row>
    <row r="37" spans="1:6" ht="15" customHeight="1" thickBot="1">
      <c r="A37" s="378">
        <v>901988</v>
      </c>
      <c r="B37" s="160" t="s">
        <v>325</v>
      </c>
      <c r="C37" s="379"/>
      <c r="D37" s="379"/>
      <c r="E37" s="380"/>
      <c r="F37" s="332">
        <f>SUM(C37:E37)</f>
        <v>0</v>
      </c>
    </row>
    <row r="38" spans="1:6" ht="12.75">
      <c r="A38" s="78" t="s">
        <v>353</v>
      </c>
      <c r="B38" s="70"/>
      <c r="C38" s="70" t="s">
        <v>320</v>
      </c>
      <c r="D38" s="70"/>
      <c r="E38" s="70"/>
      <c r="F38" s="70"/>
    </row>
    <row r="39" spans="1:6" ht="12.75">
      <c r="A39" s="120" t="s">
        <v>93</v>
      </c>
      <c r="B39" s="70"/>
      <c r="C39" s="70"/>
      <c r="D39" s="70"/>
      <c r="E39" s="70"/>
      <c r="F39" s="224"/>
    </row>
    <row r="40" spans="1:6" ht="12.75">
      <c r="A40" s="70" t="s">
        <v>94</v>
      </c>
      <c r="B40" s="70"/>
      <c r="C40" s="70"/>
      <c r="D40" s="70"/>
      <c r="E40" s="70"/>
      <c r="F40" s="70"/>
    </row>
    <row r="41" spans="1:6" ht="12.75">
      <c r="A41" s="70"/>
      <c r="B41" s="70"/>
      <c r="C41" s="70"/>
      <c r="D41" s="70"/>
      <c r="E41" s="70"/>
      <c r="F41" s="70"/>
    </row>
    <row r="42" spans="1:6" ht="24" customHeight="1">
      <c r="A42" s="120" t="s">
        <v>251</v>
      </c>
      <c r="B42" s="70"/>
      <c r="C42" s="70"/>
      <c r="D42" s="70"/>
      <c r="E42" s="70"/>
      <c r="F42" s="70"/>
    </row>
    <row r="43" spans="1:6" ht="12.75">
      <c r="A43" s="78" t="s">
        <v>322</v>
      </c>
      <c r="B43" s="70"/>
      <c r="C43" s="70"/>
      <c r="D43" s="500"/>
      <c r="E43" s="500"/>
      <c r="F43" s="70"/>
    </row>
    <row r="44" spans="1:3" ht="12.75">
      <c r="A44" s="70" t="s">
        <v>323</v>
      </c>
      <c r="B44" s="70"/>
      <c r="C44" s="70"/>
    </row>
    <row r="45" ht="12.75">
      <c r="A45" s="70"/>
    </row>
    <row r="46" ht="12.75">
      <c r="A46" t="s">
        <v>34</v>
      </c>
    </row>
    <row r="47" ht="12.75">
      <c r="A47" t="s">
        <v>222</v>
      </c>
    </row>
    <row r="48" ht="12.75">
      <c r="A48" t="s">
        <v>33</v>
      </c>
    </row>
  </sheetData>
  <sheetProtection/>
  <mergeCells count="2">
    <mergeCell ref="D43:E43"/>
    <mergeCell ref="A4:E4"/>
  </mergeCells>
  <printOptions/>
  <pageMargins left="0.27" right="0.16" top="0.46" bottom="0.46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14" sqref="H14"/>
    </sheetView>
  </sheetViews>
  <sheetFormatPr defaultColWidth="9.00390625" defaultRowHeight="12.75"/>
  <cols>
    <col min="4" max="4" width="15.125" style="0" customWidth="1"/>
    <col min="5" max="5" width="10.375" style="0" customWidth="1"/>
    <col min="6" max="6" width="11.375" style="0" customWidth="1"/>
    <col min="7" max="7" width="12.625" style="0" customWidth="1"/>
    <col min="8" max="8" width="16.00390625" style="0" customWidth="1"/>
  </cols>
  <sheetData>
    <row r="1" ht="12.75">
      <c r="H1" t="s">
        <v>163</v>
      </c>
    </row>
    <row r="2" ht="12.75">
      <c r="H2" s="23" t="s">
        <v>266</v>
      </c>
    </row>
    <row r="4" spans="1:8" ht="15.75">
      <c r="A4" s="501" t="s">
        <v>95</v>
      </c>
      <c r="B4" s="501"/>
      <c r="C4" s="501"/>
      <c r="D4" s="501"/>
      <c r="E4" s="501"/>
      <c r="F4" s="501"/>
      <c r="H4" s="23"/>
    </row>
    <row r="6" ht="13.5" thickBot="1">
      <c r="A6" s="24" t="s">
        <v>338</v>
      </c>
    </row>
    <row r="7" spans="1:8" ht="36.75" thickBot="1">
      <c r="A7" s="533" t="s">
        <v>96</v>
      </c>
      <c r="B7" s="534"/>
      <c r="C7" s="535"/>
      <c r="D7" s="533" t="s">
        <v>97</v>
      </c>
      <c r="E7" s="535"/>
      <c r="F7" s="80" t="s">
        <v>98</v>
      </c>
      <c r="G7" s="81" t="s">
        <v>99</v>
      </c>
      <c r="H7" s="70"/>
    </row>
    <row r="8" spans="1:8" ht="15" customHeight="1">
      <c r="A8" s="536"/>
      <c r="B8" s="537"/>
      <c r="C8" s="537"/>
      <c r="D8" s="538"/>
      <c r="E8" s="539"/>
      <c r="F8" s="82"/>
      <c r="G8" s="192"/>
      <c r="H8" s="70"/>
    </row>
    <row r="9" spans="1:8" ht="15" customHeight="1">
      <c r="A9" s="524"/>
      <c r="B9" s="525"/>
      <c r="C9" s="525"/>
      <c r="D9" s="526"/>
      <c r="E9" s="527"/>
      <c r="F9" s="83"/>
      <c r="G9" s="193"/>
      <c r="H9" s="70"/>
    </row>
    <row r="10" spans="1:8" ht="15" customHeight="1">
      <c r="A10" s="524"/>
      <c r="B10" s="525"/>
      <c r="C10" s="525"/>
      <c r="D10" s="526"/>
      <c r="E10" s="527"/>
      <c r="F10" s="83"/>
      <c r="G10" s="193"/>
      <c r="H10" s="70"/>
    </row>
    <row r="11" spans="1:8" ht="15" customHeight="1">
      <c r="A11" s="524"/>
      <c r="B11" s="525"/>
      <c r="C11" s="525"/>
      <c r="D11" s="526"/>
      <c r="E11" s="527"/>
      <c r="F11" s="83"/>
      <c r="G11" s="193"/>
      <c r="H11" s="70"/>
    </row>
    <row r="12" spans="1:8" ht="15" customHeight="1" thickBot="1">
      <c r="A12" s="528"/>
      <c r="B12" s="529"/>
      <c r="C12" s="529"/>
      <c r="D12" s="530"/>
      <c r="E12" s="531"/>
      <c r="F12" s="84"/>
      <c r="G12" s="194"/>
      <c r="H12" s="70"/>
    </row>
    <row r="13" spans="1:8" ht="15" customHeight="1" thickBot="1">
      <c r="A13" s="514" t="s">
        <v>55</v>
      </c>
      <c r="B13" s="515"/>
      <c r="C13" s="516"/>
      <c r="D13" s="517" t="s">
        <v>57</v>
      </c>
      <c r="E13" s="518"/>
      <c r="F13" s="85">
        <f>SUM(F8:F12)</f>
        <v>0</v>
      </c>
      <c r="G13" s="86"/>
      <c r="H13" s="70"/>
    </row>
    <row r="14" spans="1:8" ht="15" customHeight="1">
      <c r="A14" s="70"/>
      <c r="B14" s="70"/>
      <c r="C14" s="70"/>
      <c r="D14" s="70"/>
      <c r="E14" s="70"/>
      <c r="F14" s="70"/>
      <c r="G14" s="70"/>
      <c r="H14" s="70"/>
    </row>
    <row r="15" spans="1:8" ht="15" customHeight="1" thickBot="1">
      <c r="A15" s="87" t="s">
        <v>335</v>
      </c>
      <c r="B15" s="70"/>
      <c r="C15" s="70"/>
      <c r="D15" s="70"/>
      <c r="E15" s="70"/>
      <c r="F15" s="87" t="s">
        <v>334</v>
      </c>
      <c r="G15" s="70"/>
      <c r="H15" s="70"/>
    </row>
    <row r="16" spans="1:8" ht="15" customHeight="1" thickBot="1">
      <c r="A16" s="70"/>
      <c r="B16" s="70"/>
      <c r="C16" s="70"/>
      <c r="D16" s="195" t="s">
        <v>100</v>
      </c>
      <c r="E16" s="70"/>
      <c r="F16" s="70"/>
      <c r="G16" s="70"/>
      <c r="H16" s="195" t="s">
        <v>100</v>
      </c>
    </row>
    <row r="17" spans="1:8" ht="15" customHeight="1">
      <c r="A17" s="512" t="s">
        <v>303</v>
      </c>
      <c r="B17" s="513"/>
      <c r="C17" s="513"/>
      <c r="D17" s="161"/>
      <c r="E17" s="70"/>
      <c r="F17" s="190" t="s">
        <v>101</v>
      </c>
      <c r="G17" s="191"/>
      <c r="H17" s="161"/>
    </row>
    <row r="18" spans="1:8" ht="15" customHeight="1" thickBot="1">
      <c r="A18" s="502" t="s">
        <v>102</v>
      </c>
      <c r="B18" s="503"/>
      <c r="C18" s="503"/>
      <c r="D18" s="21"/>
      <c r="E18" s="70"/>
      <c r="F18" s="506" t="s">
        <v>102</v>
      </c>
      <c r="G18" s="507"/>
      <c r="H18" s="21"/>
    </row>
    <row r="19" spans="1:8" ht="15" customHeight="1" thickBot="1">
      <c r="A19" s="508" t="s">
        <v>103</v>
      </c>
      <c r="B19" s="509"/>
      <c r="C19" s="509"/>
      <c r="D19" s="327">
        <f>SUM(D17-D18)</f>
        <v>0</v>
      </c>
      <c r="E19" s="70"/>
      <c r="F19" s="185" t="s">
        <v>103</v>
      </c>
      <c r="G19" s="95"/>
      <c r="H19" s="327">
        <f>SUM(H17-H18)</f>
        <v>0</v>
      </c>
    </row>
    <row r="20" spans="1:8" ht="15" customHeight="1">
      <c r="A20" s="70" t="s">
        <v>145</v>
      </c>
      <c r="B20" s="70"/>
      <c r="C20" s="70"/>
      <c r="D20" s="70"/>
      <c r="E20" s="70"/>
      <c r="F20" s="70"/>
      <c r="G20" s="70"/>
      <c r="H20" s="70"/>
    </row>
    <row r="21" spans="1:8" ht="15" customHeight="1">
      <c r="A21" s="70"/>
      <c r="B21" s="70"/>
      <c r="C21" s="70"/>
      <c r="D21" s="70"/>
      <c r="E21" s="70"/>
      <c r="F21" s="70"/>
      <c r="G21" s="70"/>
      <c r="H21" s="70"/>
    </row>
    <row r="22" spans="1:8" ht="15" customHeight="1" thickBot="1">
      <c r="A22" s="87" t="s">
        <v>302</v>
      </c>
      <c r="B22" s="70"/>
      <c r="C22" s="70"/>
      <c r="D22" s="70"/>
      <c r="E22" s="70"/>
      <c r="F22" s="88" t="s">
        <v>300</v>
      </c>
      <c r="G22" s="70"/>
      <c r="H22" s="70"/>
    </row>
    <row r="23" spans="1:8" ht="15" customHeight="1" thickBot="1">
      <c r="A23" s="87" t="s">
        <v>104</v>
      </c>
      <c r="B23" s="70"/>
      <c r="C23" s="70"/>
      <c r="D23" s="195" t="s">
        <v>100</v>
      </c>
      <c r="E23" s="70"/>
      <c r="F23" s="87"/>
      <c r="G23" s="70"/>
      <c r="H23" s="195" t="s">
        <v>100</v>
      </c>
    </row>
    <row r="24" spans="1:8" ht="15" customHeight="1">
      <c r="A24" s="512" t="s">
        <v>101</v>
      </c>
      <c r="B24" s="513"/>
      <c r="C24" s="513"/>
      <c r="D24" s="161"/>
      <c r="E24" s="70"/>
      <c r="F24" s="504" t="s">
        <v>105</v>
      </c>
      <c r="G24" s="505"/>
      <c r="H24" s="161"/>
    </row>
    <row r="25" spans="1:8" ht="15" customHeight="1" thickBot="1">
      <c r="A25" s="519" t="s">
        <v>102</v>
      </c>
      <c r="B25" s="520"/>
      <c r="C25" s="520"/>
      <c r="D25" s="15"/>
      <c r="E25" s="70"/>
      <c r="F25" s="510" t="s">
        <v>106</v>
      </c>
      <c r="G25" s="511"/>
      <c r="H25" s="21"/>
    </row>
    <row r="26" spans="1:8" ht="15" customHeight="1" thickBot="1">
      <c r="A26" s="502" t="s">
        <v>103</v>
      </c>
      <c r="B26" s="503"/>
      <c r="C26" s="503"/>
      <c r="D26" s="21">
        <f>SUM(D24-D25)</f>
        <v>0</v>
      </c>
      <c r="E26" s="70"/>
      <c r="F26" s="508" t="s">
        <v>195</v>
      </c>
      <c r="G26" s="509"/>
      <c r="H26" s="326">
        <f>SUM(H24-H25)</f>
        <v>0</v>
      </c>
    </row>
    <row r="27" spans="1:8" ht="15" customHeight="1" thickBot="1">
      <c r="A27" s="521" t="s">
        <v>107</v>
      </c>
      <c r="B27" s="522"/>
      <c r="C27" s="523"/>
      <c r="D27" s="325"/>
      <c r="E27" s="70"/>
      <c r="F27" s="70"/>
      <c r="G27" s="70"/>
      <c r="H27" s="70"/>
    </row>
    <row r="28" spans="1:8" ht="15" customHeight="1">
      <c r="A28" s="70"/>
      <c r="B28" s="89"/>
      <c r="C28" s="89"/>
      <c r="D28" s="89"/>
      <c r="E28" s="70"/>
      <c r="F28" s="88"/>
      <c r="G28" s="70"/>
      <c r="H28" s="70"/>
    </row>
    <row r="29" spans="1:8" ht="15" customHeight="1" thickBot="1">
      <c r="A29" s="70"/>
      <c r="B29" s="89"/>
      <c r="C29" s="89"/>
      <c r="D29" s="89"/>
      <c r="E29" s="70"/>
      <c r="F29" s="88" t="s">
        <v>301</v>
      </c>
      <c r="G29" s="70"/>
      <c r="H29" s="70"/>
    </row>
    <row r="30" spans="1:8" ht="15" customHeight="1" thickBot="1">
      <c r="A30" s="87" t="s">
        <v>146</v>
      </c>
      <c r="B30" s="70"/>
      <c r="C30" s="70"/>
      <c r="D30" s="70"/>
      <c r="E30" s="70"/>
      <c r="F30" s="87"/>
      <c r="G30" s="70"/>
      <c r="H30" s="195" t="s">
        <v>100</v>
      </c>
    </row>
    <row r="31" spans="1:8" ht="15" customHeight="1" thickBot="1">
      <c r="A31" s="87" t="s">
        <v>104</v>
      </c>
      <c r="B31" s="70"/>
      <c r="C31" s="70"/>
      <c r="D31" s="195" t="s">
        <v>100</v>
      </c>
      <c r="E31" s="70"/>
      <c r="F31" s="504" t="s">
        <v>105</v>
      </c>
      <c r="G31" s="505"/>
      <c r="H31" s="161"/>
    </row>
    <row r="32" spans="1:8" ht="15" customHeight="1" thickBot="1">
      <c r="A32" s="512" t="s">
        <v>101</v>
      </c>
      <c r="B32" s="513"/>
      <c r="C32" s="513"/>
      <c r="D32" s="161"/>
      <c r="E32" s="70"/>
      <c r="F32" s="510" t="s">
        <v>106</v>
      </c>
      <c r="G32" s="511"/>
      <c r="H32" s="21"/>
    </row>
    <row r="33" spans="1:8" ht="15" customHeight="1" thickBot="1">
      <c r="A33" s="502" t="s">
        <v>102</v>
      </c>
      <c r="B33" s="503"/>
      <c r="C33" s="503"/>
      <c r="D33" s="21"/>
      <c r="E33" s="70"/>
      <c r="F33" s="508" t="s">
        <v>196</v>
      </c>
      <c r="G33" s="509"/>
      <c r="H33" s="326">
        <f>SUM(H31-H32)</f>
        <v>0</v>
      </c>
    </row>
    <row r="34" spans="1:8" ht="15" customHeight="1" thickBot="1">
      <c r="A34" s="508" t="s">
        <v>103</v>
      </c>
      <c r="B34" s="509"/>
      <c r="C34" s="509"/>
      <c r="D34" s="327">
        <f>SUM(D32-D33)</f>
        <v>0</v>
      </c>
      <c r="E34" s="70"/>
      <c r="F34" s="70"/>
      <c r="G34" s="70"/>
      <c r="H34" s="70"/>
    </row>
    <row r="35" spans="1:8" ht="15" customHeight="1">
      <c r="A35" s="90"/>
      <c r="B35" s="90"/>
      <c r="C35" s="90"/>
      <c r="D35" s="91"/>
      <c r="E35" s="70"/>
      <c r="F35" s="70"/>
      <c r="G35" s="70"/>
      <c r="H35" s="70"/>
    </row>
    <row r="36" spans="1:8" ht="15" customHeight="1" thickBot="1">
      <c r="A36" s="87" t="s">
        <v>333</v>
      </c>
      <c r="B36" s="70"/>
      <c r="C36" s="70"/>
      <c r="D36" s="70"/>
      <c r="E36" s="70"/>
      <c r="F36" s="120" t="s">
        <v>345</v>
      </c>
      <c r="G36" s="70"/>
      <c r="H36" s="70"/>
    </row>
    <row r="37" spans="1:8" ht="15" customHeight="1" thickBot="1">
      <c r="A37" s="87"/>
      <c r="B37" s="70"/>
      <c r="C37" s="70"/>
      <c r="D37" s="195" t="s">
        <v>100</v>
      </c>
      <c r="E37" s="70"/>
      <c r="F37" s="89" t="s">
        <v>127</v>
      </c>
      <c r="G37" s="89"/>
      <c r="H37" s="410" t="s">
        <v>100</v>
      </c>
    </row>
    <row r="38" spans="1:8" ht="15" customHeight="1">
      <c r="A38" s="512" t="s">
        <v>101</v>
      </c>
      <c r="B38" s="513"/>
      <c r="C38" s="513"/>
      <c r="D38" s="161"/>
      <c r="E38" s="78"/>
      <c r="F38" s="540" t="s">
        <v>342</v>
      </c>
      <c r="G38" s="541"/>
      <c r="H38" s="412"/>
    </row>
    <row r="39" spans="1:8" ht="15" customHeight="1" thickBot="1">
      <c r="A39" s="502" t="s">
        <v>102</v>
      </c>
      <c r="B39" s="503"/>
      <c r="C39" s="503"/>
      <c r="D39" s="21"/>
      <c r="E39" s="70"/>
      <c r="F39" s="542" t="s">
        <v>343</v>
      </c>
      <c r="G39" s="543"/>
      <c r="H39" s="413"/>
    </row>
    <row r="40" spans="1:8" ht="15" customHeight="1" thickBot="1">
      <c r="A40" s="508" t="s">
        <v>103</v>
      </c>
      <c r="B40" s="509"/>
      <c r="C40" s="509"/>
      <c r="D40" s="327">
        <f>SUM(D38-D39)</f>
        <v>0</v>
      </c>
      <c r="E40" s="70"/>
      <c r="F40" s="544" t="s">
        <v>344</v>
      </c>
      <c r="G40" s="545"/>
      <c r="H40" s="414"/>
    </row>
    <row r="41" spans="1:9" ht="12.75">
      <c r="A41" s="92"/>
      <c r="B41" s="92"/>
      <c r="C41" s="92"/>
      <c r="D41" s="93"/>
      <c r="E41" s="94"/>
      <c r="F41" s="546" t="s">
        <v>346</v>
      </c>
      <c r="G41" s="547"/>
      <c r="H41" s="411"/>
      <c r="I41" s="94"/>
    </row>
    <row r="42" spans="1:9" ht="13.5" thickBot="1">
      <c r="A42" s="1"/>
      <c r="B42" s="1"/>
      <c r="C42" s="1"/>
      <c r="D42" s="1"/>
      <c r="E42" s="70"/>
      <c r="F42" s="506" t="s">
        <v>346</v>
      </c>
      <c r="G42" s="532"/>
      <c r="H42" s="249"/>
      <c r="I42" s="70"/>
    </row>
    <row r="44" ht="12.75">
      <c r="A44" t="s">
        <v>34</v>
      </c>
    </row>
    <row r="45" spans="1:6" ht="12.75">
      <c r="A45" t="s">
        <v>222</v>
      </c>
      <c r="F45" t="s">
        <v>155</v>
      </c>
    </row>
    <row r="46" ht="12.75">
      <c r="A46" t="s">
        <v>33</v>
      </c>
    </row>
  </sheetData>
  <sheetProtection/>
  <mergeCells count="40">
    <mergeCell ref="F42:G42"/>
    <mergeCell ref="A4:F4"/>
    <mergeCell ref="A7:C7"/>
    <mergeCell ref="D7:E7"/>
    <mergeCell ref="A8:C8"/>
    <mergeCell ref="D8:E8"/>
    <mergeCell ref="F38:G38"/>
    <mergeCell ref="F39:G39"/>
    <mergeCell ref="F40:G40"/>
    <mergeCell ref="F41:G41"/>
    <mergeCell ref="A18:C18"/>
    <mergeCell ref="A11:C11"/>
    <mergeCell ref="D11:E11"/>
    <mergeCell ref="A9:C9"/>
    <mergeCell ref="D9:E9"/>
    <mergeCell ref="A10:C10"/>
    <mergeCell ref="D10:E10"/>
    <mergeCell ref="A12:C12"/>
    <mergeCell ref="D12:E12"/>
    <mergeCell ref="A17:C17"/>
    <mergeCell ref="A13:C13"/>
    <mergeCell ref="D13:E13"/>
    <mergeCell ref="A40:C40"/>
    <mergeCell ref="A25:C25"/>
    <mergeCell ref="A38:C38"/>
    <mergeCell ref="A27:C27"/>
    <mergeCell ref="A34:C34"/>
    <mergeCell ref="A26:C26"/>
    <mergeCell ref="A33:C33"/>
    <mergeCell ref="A32:C32"/>
    <mergeCell ref="A39:C39"/>
    <mergeCell ref="F31:G31"/>
    <mergeCell ref="F18:G18"/>
    <mergeCell ref="A19:C19"/>
    <mergeCell ref="F25:G25"/>
    <mergeCell ref="F26:G26"/>
    <mergeCell ref="F32:G32"/>
    <mergeCell ref="F33:G33"/>
    <mergeCell ref="A24:C24"/>
    <mergeCell ref="F24:G24"/>
  </mergeCells>
  <printOptions/>
  <pageMargins left="0.21" right="0.16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2" width="24.125" style="0" customWidth="1"/>
    <col min="3" max="3" width="16.00390625" style="0" customWidth="1"/>
    <col min="4" max="4" width="15.125" style="0" customWidth="1"/>
    <col min="5" max="5" width="14.00390625" style="0" customWidth="1"/>
    <col min="6" max="6" width="26.375" style="0" customWidth="1"/>
  </cols>
  <sheetData>
    <row r="1" ht="12.75">
      <c r="F1" s="23" t="s">
        <v>164</v>
      </c>
    </row>
    <row r="2" ht="12.75">
      <c r="F2" s="23" t="s">
        <v>268</v>
      </c>
    </row>
    <row r="3" spans="1:6" s="225" customFormat="1" ht="15.75">
      <c r="A3" s="548" t="s">
        <v>150</v>
      </c>
      <c r="B3" s="548"/>
      <c r="C3" s="548"/>
      <c r="D3" s="548"/>
      <c r="E3" s="548"/>
      <c r="F3" s="548"/>
    </row>
    <row r="4" spans="1:6" ht="13.5" thickBot="1">
      <c r="A4" s="549" t="s">
        <v>110</v>
      </c>
      <c r="B4" s="549"/>
      <c r="C4" s="549"/>
      <c r="D4" s="549"/>
      <c r="E4" s="549"/>
      <c r="F4" s="549"/>
    </row>
    <row r="5" spans="1:6" ht="13.5" thickBot="1">
      <c r="A5" s="97" t="s">
        <v>151</v>
      </c>
      <c r="B5" s="155" t="s">
        <v>152</v>
      </c>
      <c r="C5" s="99" t="s">
        <v>111</v>
      </c>
      <c r="D5" s="99" t="s">
        <v>112</v>
      </c>
      <c r="E5" s="99" t="s">
        <v>113</v>
      </c>
      <c r="F5" s="104" t="s">
        <v>114</v>
      </c>
    </row>
    <row r="6" spans="1:6" ht="15" customHeight="1">
      <c r="A6" s="158" t="s">
        <v>153</v>
      </c>
      <c r="B6" s="67"/>
      <c r="C6" s="262"/>
      <c r="D6" s="67"/>
      <c r="E6" s="67"/>
      <c r="F6" s="108"/>
    </row>
    <row r="7" spans="1:6" ht="15" customHeight="1">
      <c r="A7" s="102"/>
      <c r="B7" s="66"/>
      <c r="C7" s="263"/>
      <c r="D7" s="66"/>
      <c r="E7" s="66"/>
      <c r="F7" s="109"/>
    </row>
    <row r="8" spans="1:6" ht="15" customHeight="1">
      <c r="A8" s="102"/>
      <c r="B8" s="66"/>
      <c r="C8" s="263"/>
      <c r="D8" s="66"/>
      <c r="E8" s="66"/>
      <c r="F8" s="109"/>
    </row>
    <row r="9" spans="1:6" ht="15" customHeight="1">
      <c r="A9" s="102"/>
      <c r="B9" s="66"/>
      <c r="C9" s="263"/>
      <c r="D9" s="66"/>
      <c r="E9" s="66"/>
      <c r="F9" s="109"/>
    </row>
    <row r="10" spans="1:6" ht="15" customHeight="1">
      <c r="A10" s="102"/>
      <c r="B10" s="66"/>
      <c r="C10" s="263"/>
      <c r="D10" s="66"/>
      <c r="E10" s="66"/>
      <c r="F10" s="109"/>
    </row>
    <row r="11" spans="1:6" ht="15" customHeight="1">
      <c r="A11" s="159" t="s">
        <v>154</v>
      </c>
      <c r="B11" s="66"/>
      <c r="C11" s="263"/>
      <c r="D11" s="66"/>
      <c r="E11" s="66"/>
      <c r="F11" s="109"/>
    </row>
    <row r="12" spans="1:6" ht="15" customHeight="1">
      <c r="A12" s="159"/>
      <c r="B12" s="66"/>
      <c r="C12" s="263"/>
      <c r="D12" s="66"/>
      <c r="E12" s="66"/>
      <c r="F12" s="109"/>
    </row>
    <row r="13" spans="1:6" ht="15" customHeight="1">
      <c r="A13" s="159"/>
      <c r="B13" s="66"/>
      <c r="C13" s="263"/>
      <c r="D13" s="66"/>
      <c r="E13" s="66"/>
      <c r="F13" s="109"/>
    </row>
    <row r="14" spans="1:6" ht="15" customHeight="1">
      <c r="A14" s="102"/>
      <c r="B14" s="66"/>
      <c r="C14" s="263"/>
      <c r="D14" s="66"/>
      <c r="E14" s="66"/>
      <c r="F14" s="109"/>
    </row>
    <row r="15" spans="1:6" ht="15" customHeight="1" thickBot="1">
      <c r="A15" s="103"/>
      <c r="B15" s="68"/>
      <c r="C15" s="328"/>
      <c r="D15" s="68"/>
      <c r="E15" s="68"/>
      <c r="F15" s="110"/>
    </row>
    <row r="16" spans="1:6" ht="15" customHeight="1" thickBot="1">
      <c r="A16" s="97" t="s">
        <v>109</v>
      </c>
      <c r="B16" s="99" t="s">
        <v>57</v>
      </c>
      <c r="C16" s="329">
        <f>SUM(C6:C15)</f>
        <v>0</v>
      </c>
      <c r="D16" s="226"/>
      <c r="E16" s="227" t="s">
        <v>57</v>
      </c>
      <c r="F16" s="228" t="s">
        <v>57</v>
      </c>
    </row>
    <row r="17" spans="1:6" ht="12.75">
      <c r="A17" s="12"/>
      <c r="B17" s="12"/>
      <c r="C17" s="12"/>
      <c r="D17" s="12"/>
      <c r="E17" s="12"/>
      <c r="F17" s="12"/>
    </row>
    <row r="18" spans="1:6" ht="16.5" thickBot="1">
      <c r="A18" s="550" t="s">
        <v>173</v>
      </c>
      <c r="B18" s="550"/>
      <c r="C18" s="550"/>
      <c r="D18" s="550"/>
      <c r="E18" s="550"/>
      <c r="F18" s="12"/>
    </row>
    <row r="19" spans="1:5" ht="51.75" thickBot="1">
      <c r="A19" s="105" t="s">
        <v>115</v>
      </c>
      <c r="B19" s="106" t="s">
        <v>118</v>
      </c>
      <c r="C19" s="98" t="s">
        <v>116</v>
      </c>
      <c r="D19" s="99" t="s">
        <v>34</v>
      </c>
      <c r="E19" s="100" t="s">
        <v>117</v>
      </c>
    </row>
    <row r="20" spans="1:5" ht="13.5" customHeight="1">
      <c r="A20" s="101"/>
      <c r="B20" s="67"/>
      <c r="C20" s="67"/>
      <c r="D20" s="67"/>
      <c r="E20" s="108"/>
    </row>
    <row r="21" spans="1:5" ht="13.5" customHeight="1">
      <c r="A21" s="102"/>
      <c r="B21" s="66"/>
      <c r="C21" s="66"/>
      <c r="D21" s="66"/>
      <c r="E21" s="109"/>
    </row>
    <row r="22" spans="1:5" ht="13.5" customHeight="1">
      <c r="A22" s="102"/>
      <c r="B22" s="66"/>
      <c r="C22" s="66"/>
      <c r="D22" s="66"/>
      <c r="E22" s="109"/>
    </row>
    <row r="23" spans="1:5" ht="13.5" customHeight="1">
      <c r="A23" s="102"/>
      <c r="B23" s="66"/>
      <c r="C23" s="66"/>
      <c r="D23" s="66"/>
      <c r="E23" s="109"/>
    </row>
    <row r="24" spans="1:5" ht="13.5" customHeight="1">
      <c r="A24" s="102"/>
      <c r="B24" s="66"/>
      <c r="C24" s="66"/>
      <c r="D24" s="66"/>
      <c r="E24" s="109"/>
    </row>
    <row r="25" spans="1:5" ht="13.5" customHeight="1">
      <c r="A25" s="102"/>
      <c r="B25" s="66"/>
      <c r="C25" s="66"/>
      <c r="D25" s="66"/>
      <c r="E25" s="109"/>
    </row>
    <row r="26" spans="1:5" ht="13.5" customHeight="1">
      <c r="A26" s="102"/>
      <c r="B26" s="66"/>
      <c r="C26" s="66"/>
      <c r="D26" s="66"/>
      <c r="E26" s="109"/>
    </row>
    <row r="27" spans="1:5" ht="13.5" customHeight="1">
      <c r="A27" s="102"/>
      <c r="B27" s="66"/>
      <c r="C27" s="66"/>
      <c r="D27" s="66"/>
      <c r="E27" s="109"/>
    </row>
    <row r="28" spans="1:5" ht="13.5" customHeight="1" thickBot="1">
      <c r="A28" s="156"/>
      <c r="B28" s="157"/>
      <c r="C28" s="157"/>
      <c r="D28" s="115"/>
      <c r="E28" s="96"/>
    </row>
    <row r="30" ht="12.75">
      <c r="A30" t="s">
        <v>34</v>
      </c>
    </row>
    <row r="31" spans="1:4" ht="12.75">
      <c r="A31" t="s">
        <v>222</v>
      </c>
      <c r="D31" t="s">
        <v>155</v>
      </c>
    </row>
    <row r="32" ht="12.75">
      <c r="A32" t="s">
        <v>33</v>
      </c>
    </row>
  </sheetData>
  <sheetProtection/>
  <mergeCells count="3">
    <mergeCell ref="A3:F3"/>
    <mergeCell ref="A4:F4"/>
    <mergeCell ref="A18:E18"/>
  </mergeCells>
  <printOptions/>
  <pageMargins left="0.787401575" right="0.787401575" top="0.984251969" bottom="0.5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0">
      <selection activeCell="A36" sqref="A36:IV36"/>
    </sheetView>
  </sheetViews>
  <sheetFormatPr defaultColWidth="9.00390625" defaultRowHeight="12.75"/>
  <cols>
    <col min="1" max="1" width="11.25390625" style="0" customWidth="1"/>
    <col min="2" max="2" width="40.125" style="0" customWidth="1"/>
    <col min="3" max="3" width="17.125" style="0" customWidth="1"/>
  </cols>
  <sheetData>
    <row r="1" spans="4:5" ht="12.75">
      <c r="D1" s="551" t="s">
        <v>165</v>
      </c>
      <c r="E1" s="551"/>
    </row>
    <row r="2" spans="4:5" ht="12.75">
      <c r="D2" s="23"/>
      <c r="E2" s="23" t="s">
        <v>266</v>
      </c>
    </row>
    <row r="4" spans="1:4" ht="15.75">
      <c r="A4" s="219" t="s">
        <v>159</v>
      </c>
      <c r="B4" s="219"/>
      <c r="C4" s="219"/>
      <c r="D4" s="23"/>
    </row>
    <row r="6" ht="12.75">
      <c r="A6" s="24" t="s">
        <v>45</v>
      </c>
    </row>
    <row r="7" ht="13.5" thickBot="1"/>
    <row r="8" spans="1:3" ht="15" customHeight="1" thickBot="1">
      <c r="A8" s="383" t="s">
        <v>34</v>
      </c>
      <c r="B8" s="384" t="s">
        <v>119</v>
      </c>
      <c r="C8" s="385" t="s">
        <v>100</v>
      </c>
    </row>
    <row r="9" spans="1:3" ht="15" customHeight="1">
      <c r="A9" s="114"/>
      <c r="B9" s="386"/>
      <c r="C9" s="222"/>
    </row>
    <row r="10" spans="1:3" ht="15" customHeight="1">
      <c r="A10" s="102"/>
      <c r="B10" s="66"/>
      <c r="C10" s="109"/>
    </row>
    <row r="11" spans="1:3" ht="15" customHeight="1">
      <c r="A11" s="102"/>
      <c r="B11" s="66"/>
      <c r="C11" s="109"/>
    </row>
    <row r="12" spans="1:3" ht="15" customHeight="1">
      <c r="A12" s="102"/>
      <c r="B12" s="66"/>
      <c r="C12" s="109"/>
    </row>
    <row r="13" spans="1:3" ht="15" customHeight="1">
      <c r="A13" s="102"/>
      <c r="B13" s="66"/>
      <c r="C13" s="109"/>
    </row>
    <row r="14" spans="1:3" ht="15" customHeight="1">
      <c r="A14" s="102"/>
      <c r="B14" s="66"/>
      <c r="C14" s="109"/>
    </row>
    <row r="15" spans="1:3" ht="15" customHeight="1">
      <c r="A15" s="102"/>
      <c r="B15" s="66"/>
      <c r="C15" s="109"/>
    </row>
    <row r="16" spans="1:3" ht="15" customHeight="1">
      <c r="A16" s="102"/>
      <c r="B16" s="66"/>
      <c r="C16" s="109"/>
    </row>
    <row r="17" spans="1:3" ht="15" customHeight="1">
      <c r="A17" s="102"/>
      <c r="B17" s="66"/>
      <c r="C17" s="109"/>
    </row>
    <row r="18" spans="1:3" ht="15" customHeight="1">
      <c r="A18" s="102"/>
      <c r="B18" s="66"/>
      <c r="C18" s="109"/>
    </row>
    <row r="19" spans="1:3" ht="15" customHeight="1">
      <c r="A19" s="102"/>
      <c r="B19" s="66"/>
      <c r="C19" s="109"/>
    </row>
    <row r="20" spans="1:3" ht="15" customHeight="1">
      <c r="A20" s="102"/>
      <c r="B20" s="66"/>
      <c r="C20" s="109"/>
    </row>
    <row r="21" spans="1:3" ht="15" customHeight="1">
      <c r="A21" s="102"/>
      <c r="B21" s="66"/>
      <c r="C21" s="109"/>
    </row>
    <row r="22" spans="1:3" ht="15" customHeight="1">
      <c r="A22" s="102"/>
      <c r="B22" s="66"/>
      <c r="C22" s="109"/>
    </row>
    <row r="23" spans="1:3" ht="15" customHeight="1">
      <c r="A23" s="102"/>
      <c r="B23" s="66"/>
      <c r="C23" s="109"/>
    </row>
    <row r="24" spans="1:3" ht="15" customHeight="1">
      <c r="A24" s="102"/>
      <c r="B24" s="66"/>
      <c r="C24" s="109"/>
    </row>
    <row r="25" spans="1:3" ht="15" customHeight="1">
      <c r="A25" s="102"/>
      <c r="B25" s="66"/>
      <c r="C25" s="109"/>
    </row>
    <row r="26" spans="1:3" ht="15" customHeight="1">
      <c r="A26" s="102"/>
      <c r="B26" s="66"/>
      <c r="C26" s="109"/>
    </row>
    <row r="27" spans="1:3" ht="15" customHeight="1">
      <c r="A27" s="102"/>
      <c r="B27" s="66"/>
      <c r="C27" s="109"/>
    </row>
    <row r="28" spans="1:3" ht="15" customHeight="1">
      <c r="A28" s="102"/>
      <c r="B28" s="66"/>
      <c r="C28" s="109"/>
    </row>
    <row r="29" spans="1:3" ht="15" customHeight="1" thickBot="1">
      <c r="A29" s="387"/>
      <c r="B29" s="115"/>
      <c r="C29" s="96"/>
    </row>
    <row r="30" ht="15" customHeight="1"/>
    <row r="31" ht="15" customHeight="1">
      <c r="A31" s="24" t="s">
        <v>120</v>
      </c>
    </row>
    <row r="32" ht="15" customHeight="1" thickBot="1"/>
    <row r="33" spans="1:3" ht="15" customHeight="1" thickBot="1">
      <c r="A33" s="388" t="s">
        <v>74</v>
      </c>
      <c r="B33" s="389" t="s">
        <v>108</v>
      </c>
      <c r="C33" s="390" t="s">
        <v>100</v>
      </c>
    </row>
    <row r="34" spans="1:3" ht="15" customHeight="1">
      <c r="A34" s="114"/>
      <c r="B34" s="386" t="s">
        <v>121</v>
      </c>
      <c r="C34" s="391"/>
    </row>
    <row r="35" spans="1:3" ht="15" customHeight="1">
      <c r="A35" s="361">
        <v>521</v>
      </c>
      <c r="B35" s="66" t="s">
        <v>336</v>
      </c>
      <c r="C35" s="330"/>
    </row>
    <row r="36" spans="1:3" ht="15" customHeight="1">
      <c r="A36" s="361">
        <v>524</v>
      </c>
      <c r="B36" s="66" t="s">
        <v>122</v>
      </c>
      <c r="C36" s="330"/>
    </row>
    <row r="37" spans="1:3" ht="15" customHeight="1">
      <c r="A37" s="361">
        <v>524</v>
      </c>
      <c r="B37" s="66" t="s">
        <v>304</v>
      </c>
      <c r="C37" s="330"/>
    </row>
    <row r="38" spans="1:3" ht="15" customHeight="1">
      <c r="A38" s="361">
        <v>527</v>
      </c>
      <c r="B38" s="66" t="s">
        <v>123</v>
      </c>
      <c r="C38" s="330"/>
    </row>
    <row r="39" spans="1:3" ht="15" customHeight="1">
      <c r="A39" s="361">
        <v>528</v>
      </c>
      <c r="B39" s="66" t="s">
        <v>197</v>
      </c>
      <c r="C39" s="330"/>
    </row>
    <row r="40" spans="1:3" ht="15" customHeight="1" thickBot="1">
      <c r="A40" s="362"/>
      <c r="B40" s="115"/>
      <c r="C40" s="392"/>
    </row>
    <row r="41" spans="1:3" ht="15" customHeight="1" thickBot="1">
      <c r="A41" s="393"/>
      <c r="B41" s="389" t="s">
        <v>55</v>
      </c>
      <c r="C41" s="394">
        <f>SUM(C35:C40)</f>
        <v>0</v>
      </c>
    </row>
    <row r="43" ht="12.75">
      <c r="A43" t="s">
        <v>124</v>
      </c>
    </row>
    <row r="44" ht="12.75">
      <c r="A44" t="s">
        <v>174</v>
      </c>
    </row>
    <row r="45" ht="12.75">
      <c r="A45" s="24" t="s">
        <v>125</v>
      </c>
    </row>
    <row r="46" ht="12.75">
      <c r="A46" s="24" t="s">
        <v>126</v>
      </c>
    </row>
    <row r="47" ht="12.75">
      <c r="A47" t="s">
        <v>34</v>
      </c>
    </row>
    <row r="48" spans="1:3" ht="12.75">
      <c r="A48" t="s">
        <v>222</v>
      </c>
      <c r="C48" t="s">
        <v>155</v>
      </c>
    </row>
    <row r="49" ht="12.75">
      <c r="A49" t="s">
        <v>33</v>
      </c>
    </row>
  </sheetData>
  <sheetProtection/>
  <mergeCells count="1">
    <mergeCell ref="D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37">
      <selection activeCell="C62" sqref="C62"/>
    </sheetView>
  </sheetViews>
  <sheetFormatPr defaultColWidth="9.00390625" defaultRowHeight="12.75"/>
  <cols>
    <col min="1" max="1" width="5.125" style="0" customWidth="1"/>
    <col min="2" max="2" width="30.625" style="0" customWidth="1"/>
    <col min="3" max="3" width="13.875" style="0" customWidth="1"/>
    <col min="4" max="4" width="14.875" style="0" customWidth="1"/>
    <col min="5" max="6" width="12.00390625" style="0" customWidth="1"/>
    <col min="7" max="7" width="14.00390625" style="0" customWidth="1"/>
  </cols>
  <sheetData>
    <row r="1" ht="12" customHeight="1"/>
    <row r="2" ht="12" customHeight="1">
      <c r="G2" s="23"/>
    </row>
    <row r="3" spans="1:7" ht="15" customHeight="1">
      <c r="A3" s="501" t="s">
        <v>360</v>
      </c>
      <c r="B3" s="501"/>
      <c r="C3" s="501"/>
      <c r="D3" s="501"/>
      <c r="E3" s="501"/>
      <c r="F3" s="501"/>
      <c r="G3" s="501"/>
    </row>
    <row r="4" spans="1:6" ht="12" customHeight="1" thickBot="1">
      <c r="A4" s="107"/>
      <c r="C4" s="24" t="s">
        <v>0</v>
      </c>
      <c r="D4" s="24" t="s">
        <v>359</v>
      </c>
      <c r="E4" s="24"/>
      <c r="F4" s="24"/>
    </row>
    <row r="5" spans="1:2" ht="12" customHeight="1" thickBot="1">
      <c r="A5" s="267" t="s">
        <v>128</v>
      </c>
      <c r="B5" s="268"/>
    </row>
    <row r="6" spans="1:7" ht="12" customHeight="1" thickBot="1">
      <c r="A6" s="552" t="s">
        <v>129</v>
      </c>
      <c r="B6" s="554" t="s">
        <v>130</v>
      </c>
      <c r="C6" s="403" t="s">
        <v>354</v>
      </c>
      <c r="D6" s="196" t="s">
        <v>198</v>
      </c>
      <c r="E6" s="556" t="s">
        <v>4</v>
      </c>
      <c r="F6" s="557"/>
      <c r="G6" s="558" t="s">
        <v>199</v>
      </c>
    </row>
    <row r="7" spans="1:7" ht="12" customHeight="1" thickBot="1">
      <c r="A7" s="553"/>
      <c r="B7" s="555"/>
      <c r="C7" s="395" t="s">
        <v>200</v>
      </c>
      <c r="D7" s="196" t="s">
        <v>358</v>
      </c>
      <c r="E7" s="196" t="s">
        <v>168</v>
      </c>
      <c r="F7" s="395" t="s">
        <v>169</v>
      </c>
      <c r="G7" s="559"/>
    </row>
    <row r="8" spans="1:7" ht="12" customHeight="1">
      <c r="A8" s="17">
        <v>501</v>
      </c>
      <c r="B8" s="54" t="s">
        <v>7</v>
      </c>
      <c r="C8" s="257">
        <v>75000</v>
      </c>
      <c r="D8" s="150"/>
      <c r="E8" s="150"/>
      <c r="F8" s="357"/>
      <c r="G8" s="65">
        <f aca="true" t="shared" si="0" ref="G8:G36">SUM(C8:F8)</f>
        <v>75000</v>
      </c>
    </row>
    <row r="9" spans="1:7" ht="12" customHeight="1">
      <c r="A9" s="6">
        <v>501</v>
      </c>
      <c r="B9" s="52" t="s">
        <v>131</v>
      </c>
      <c r="C9" s="258"/>
      <c r="D9" s="76"/>
      <c r="E9" s="76"/>
      <c r="F9" s="256"/>
      <c r="G9" s="65">
        <f t="shared" si="0"/>
        <v>0</v>
      </c>
    </row>
    <row r="10" spans="1:7" ht="12" customHeight="1">
      <c r="A10" s="6">
        <v>502</v>
      </c>
      <c r="B10" s="419" t="s">
        <v>355</v>
      </c>
      <c r="C10" s="258">
        <f>SUM(C11:C14)</f>
        <v>64000</v>
      </c>
      <c r="D10" s="258">
        <f>SUM(D11:D14)</f>
        <v>0</v>
      </c>
      <c r="E10" s="258">
        <f>SUM(E11:E14)</f>
        <v>0</v>
      </c>
      <c r="F10" s="258">
        <f>SUM(F11:F14)</f>
        <v>0</v>
      </c>
      <c r="G10" s="398">
        <f>SUM(G11:G14)</f>
        <v>64000</v>
      </c>
    </row>
    <row r="11" spans="1:7" ht="12" customHeight="1">
      <c r="A11" s="407" t="s">
        <v>127</v>
      </c>
      <c r="B11" s="419" t="s">
        <v>148</v>
      </c>
      <c r="C11" s="258"/>
      <c r="D11" s="76"/>
      <c r="E11" s="76"/>
      <c r="F11" s="256"/>
      <c r="G11" s="65">
        <f t="shared" si="0"/>
        <v>0</v>
      </c>
    </row>
    <row r="12" spans="1:7" ht="12" customHeight="1">
      <c r="A12" s="6"/>
      <c r="B12" s="419" t="s">
        <v>132</v>
      </c>
      <c r="C12" s="258">
        <v>24000</v>
      </c>
      <c r="D12" s="76"/>
      <c r="E12" s="76"/>
      <c r="F12" s="256"/>
      <c r="G12" s="65">
        <f t="shared" si="0"/>
        <v>24000</v>
      </c>
    </row>
    <row r="13" spans="1:7" ht="12" customHeight="1">
      <c r="A13" s="6"/>
      <c r="B13" s="419" t="s">
        <v>133</v>
      </c>
      <c r="C13" s="258">
        <v>7000</v>
      </c>
      <c r="D13" s="76"/>
      <c r="E13" s="76"/>
      <c r="F13" s="256"/>
      <c r="G13" s="65">
        <f t="shared" si="0"/>
        <v>7000</v>
      </c>
    </row>
    <row r="14" spans="1:7" ht="12" customHeight="1">
      <c r="A14" s="6"/>
      <c r="B14" s="419" t="s">
        <v>134</v>
      </c>
      <c r="C14" s="258">
        <v>33000</v>
      </c>
      <c r="D14" s="76"/>
      <c r="E14" s="76"/>
      <c r="F14" s="256"/>
      <c r="G14" s="65">
        <f t="shared" si="0"/>
        <v>33000</v>
      </c>
    </row>
    <row r="15" spans="1:7" ht="12" customHeight="1">
      <c r="A15" s="6">
        <v>511</v>
      </c>
      <c r="B15" s="419" t="s">
        <v>9</v>
      </c>
      <c r="C15" s="258">
        <v>38000</v>
      </c>
      <c r="D15" s="76"/>
      <c r="E15" s="76"/>
      <c r="F15" s="256"/>
      <c r="G15" s="65">
        <f t="shared" si="0"/>
        <v>38000</v>
      </c>
    </row>
    <row r="16" spans="1:7" ht="12" customHeight="1">
      <c r="A16" s="6">
        <v>512</v>
      </c>
      <c r="B16" s="419" t="s">
        <v>10</v>
      </c>
      <c r="C16" s="258">
        <v>2000</v>
      </c>
      <c r="D16" s="76"/>
      <c r="E16" s="76"/>
      <c r="F16" s="256"/>
      <c r="G16" s="65">
        <f t="shared" si="0"/>
        <v>2000</v>
      </c>
    </row>
    <row r="17" spans="1:7" ht="12" customHeight="1">
      <c r="A17" s="6">
        <v>513</v>
      </c>
      <c r="B17" s="419" t="s">
        <v>14</v>
      </c>
      <c r="C17" s="258"/>
      <c r="D17" s="76"/>
      <c r="E17" s="76"/>
      <c r="F17" s="256"/>
      <c r="G17" s="65">
        <f t="shared" si="0"/>
        <v>0</v>
      </c>
    </row>
    <row r="18" spans="1:7" ht="12" customHeight="1">
      <c r="A18" s="423">
        <v>518</v>
      </c>
      <c r="B18" s="419" t="s">
        <v>278</v>
      </c>
      <c r="C18" s="258">
        <v>178800</v>
      </c>
      <c r="D18" s="76"/>
      <c r="E18" s="76"/>
      <c r="F18" s="256"/>
      <c r="G18" s="65">
        <f t="shared" si="0"/>
        <v>178800</v>
      </c>
    </row>
    <row r="19" spans="1:7" ht="12" customHeight="1">
      <c r="A19" s="423">
        <v>521</v>
      </c>
      <c r="B19" s="419" t="s">
        <v>337</v>
      </c>
      <c r="C19" s="258">
        <v>45000</v>
      </c>
      <c r="D19" s="76">
        <v>3200000</v>
      </c>
      <c r="E19" s="76"/>
      <c r="F19" s="256"/>
      <c r="G19" s="65">
        <f t="shared" si="0"/>
        <v>3245000</v>
      </c>
    </row>
    <row r="20" spans="1:7" ht="12" customHeight="1">
      <c r="A20" s="423">
        <v>524</v>
      </c>
      <c r="B20" s="419" t="s">
        <v>122</v>
      </c>
      <c r="C20" s="258">
        <v>32000</v>
      </c>
      <c r="D20" s="76"/>
      <c r="E20" s="76"/>
      <c r="F20" s="256"/>
      <c r="G20" s="65">
        <f t="shared" si="0"/>
        <v>32000</v>
      </c>
    </row>
    <row r="21" spans="1:7" ht="12" customHeight="1">
      <c r="A21" s="423">
        <v>524</v>
      </c>
      <c r="B21" s="419" t="s">
        <v>304</v>
      </c>
      <c r="C21" s="258"/>
      <c r="D21" s="76"/>
      <c r="E21" s="76"/>
      <c r="F21" s="256"/>
      <c r="G21" s="65">
        <f t="shared" si="0"/>
        <v>0</v>
      </c>
    </row>
    <row r="22" spans="1:7" ht="12" customHeight="1">
      <c r="A22" s="423">
        <v>525</v>
      </c>
      <c r="B22" s="419" t="s">
        <v>201</v>
      </c>
      <c r="C22" s="258">
        <v>2200</v>
      </c>
      <c r="D22" s="76"/>
      <c r="E22" s="76"/>
      <c r="F22" s="256"/>
      <c r="G22" s="65">
        <f t="shared" si="0"/>
        <v>2200</v>
      </c>
    </row>
    <row r="23" spans="1:7" ht="12" customHeight="1">
      <c r="A23" s="423">
        <v>527</v>
      </c>
      <c r="B23" s="419" t="s">
        <v>202</v>
      </c>
      <c r="C23" s="258"/>
      <c r="D23" s="76"/>
      <c r="E23" s="76"/>
      <c r="F23" s="256"/>
      <c r="G23" s="65">
        <f t="shared" si="0"/>
        <v>0</v>
      </c>
    </row>
    <row r="24" spans="1:7" ht="12" customHeight="1">
      <c r="A24" s="423">
        <v>527</v>
      </c>
      <c r="B24" s="419" t="s">
        <v>305</v>
      </c>
      <c r="C24" s="258">
        <v>12000</v>
      </c>
      <c r="D24" s="76"/>
      <c r="E24" s="76"/>
      <c r="F24" s="256"/>
      <c r="G24" s="65">
        <f>SUM(C24:F24)</f>
        <v>12000</v>
      </c>
    </row>
    <row r="25" spans="1:7" ht="12" customHeight="1">
      <c r="A25" s="423">
        <v>528</v>
      </c>
      <c r="B25" s="419" t="s">
        <v>203</v>
      </c>
      <c r="C25" s="258"/>
      <c r="D25" s="76"/>
      <c r="E25" s="76"/>
      <c r="F25" s="256"/>
      <c r="G25" s="65">
        <f t="shared" si="0"/>
        <v>0</v>
      </c>
    </row>
    <row r="26" spans="1:7" ht="12" customHeight="1">
      <c r="A26" s="423">
        <v>531</v>
      </c>
      <c r="B26" s="419" t="s">
        <v>204</v>
      </c>
      <c r="C26" s="258"/>
      <c r="D26" s="76"/>
      <c r="E26" s="76"/>
      <c r="F26" s="256"/>
      <c r="G26" s="65">
        <f t="shared" si="0"/>
        <v>0</v>
      </c>
    </row>
    <row r="27" spans="1:7" ht="12" customHeight="1">
      <c r="A27" s="423">
        <v>538</v>
      </c>
      <c r="B27" s="419" t="s">
        <v>215</v>
      </c>
      <c r="C27" s="258"/>
      <c r="D27" s="76"/>
      <c r="E27" s="76"/>
      <c r="F27" s="256"/>
      <c r="G27" s="65">
        <f t="shared" si="0"/>
        <v>0</v>
      </c>
    </row>
    <row r="28" spans="1:7" ht="12" customHeight="1">
      <c r="A28" s="424">
        <v>544</v>
      </c>
      <c r="B28" s="419" t="s">
        <v>15</v>
      </c>
      <c r="C28" s="258"/>
      <c r="D28" s="76"/>
      <c r="E28" s="76"/>
      <c r="F28" s="256"/>
      <c r="G28" s="22">
        <f>SUM(C28:F28)</f>
        <v>0</v>
      </c>
    </row>
    <row r="29" spans="1:7" ht="12" customHeight="1">
      <c r="A29" s="424">
        <v>549</v>
      </c>
      <c r="B29" s="419" t="s">
        <v>205</v>
      </c>
      <c r="C29" s="258">
        <v>18000</v>
      </c>
      <c r="D29" s="76"/>
      <c r="E29" s="76"/>
      <c r="F29" s="256"/>
      <c r="G29" s="65">
        <f t="shared" si="0"/>
        <v>18000</v>
      </c>
    </row>
    <row r="30" spans="1:7" ht="12" customHeight="1">
      <c r="A30" s="424">
        <v>551</v>
      </c>
      <c r="B30" s="419" t="s">
        <v>356</v>
      </c>
      <c r="C30" s="258">
        <v>36000</v>
      </c>
      <c r="D30" s="76"/>
      <c r="E30" s="76"/>
      <c r="F30" s="256"/>
      <c r="G30" s="65">
        <f t="shared" si="0"/>
        <v>36000</v>
      </c>
    </row>
    <row r="31" spans="1:7" ht="12" customHeight="1">
      <c r="A31" s="424">
        <v>551</v>
      </c>
      <c r="B31" s="419" t="s">
        <v>357</v>
      </c>
      <c r="C31" s="258"/>
      <c r="D31" s="76"/>
      <c r="E31" s="76"/>
      <c r="F31" s="256"/>
      <c r="G31" s="65">
        <f t="shared" si="0"/>
        <v>0</v>
      </c>
    </row>
    <row r="32" spans="1:7" ht="12" customHeight="1">
      <c r="A32" s="289">
        <v>553</v>
      </c>
      <c r="B32" s="420" t="s">
        <v>271</v>
      </c>
      <c r="C32" s="258"/>
      <c r="D32" s="76"/>
      <c r="E32" s="76"/>
      <c r="F32" s="256"/>
      <c r="G32" s="65">
        <f t="shared" si="0"/>
        <v>0</v>
      </c>
    </row>
    <row r="33" spans="1:7" ht="12" customHeight="1">
      <c r="A33" s="7">
        <v>557</v>
      </c>
      <c r="B33" s="421" t="s">
        <v>279</v>
      </c>
      <c r="C33" s="259"/>
      <c r="D33" s="184"/>
      <c r="E33" s="184"/>
      <c r="F33" s="255"/>
      <c r="G33" s="22">
        <f>SUM(C33:F33)</f>
        <v>0</v>
      </c>
    </row>
    <row r="34" spans="1:7" ht="13.5" customHeight="1">
      <c r="A34" s="7">
        <v>558</v>
      </c>
      <c r="B34" s="422" t="s">
        <v>308</v>
      </c>
      <c r="C34" s="259">
        <v>22000</v>
      </c>
      <c r="D34" s="184"/>
      <c r="E34" s="184"/>
      <c r="F34" s="255"/>
      <c r="G34" s="22">
        <f>SUM(C34:F34)</f>
        <v>22000</v>
      </c>
    </row>
    <row r="35" spans="1:7" ht="12" customHeight="1">
      <c r="A35" s="7">
        <v>563</v>
      </c>
      <c r="B35" s="53" t="s">
        <v>206</v>
      </c>
      <c r="C35" s="259"/>
      <c r="D35" s="184"/>
      <c r="E35" s="184"/>
      <c r="F35" s="255"/>
      <c r="G35" s="65">
        <f t="shared" si="0"/>
        <v>0</v>
      </c>
    </row>
    <row r="36" spans="1:7" ht="12" customHeight="1" thickBot="1">
      <c r="A36" s="7">
        <v>569</v>
      </c>
      <c r="B36" s="53" t="s">
        <v>309</v>
      </c>
      <c r="C36" s="259"/>
      <c r="D36" s="184"/>
      <c r="E36" s="184"/>
      <c r="F36" s="255"/>
      <c r="G36" s="22">
        <f t="shared" si="0"/>
        <v>0</v>
      </c>
    </row>
    <row r="37" spans="1:7" ht="12" customHeight="1" thickBot="1">
      <c r="A37" s="152" t="s">
        <v>57</v>
      </c>
      <c r="B37" s="408" t="s">
        <v>29</v>
      </c>
      <c r="C37" s="404">
        <f>SUM(C8:C10,C15:C36)</f>
        <v>525000</v>
      </c>
      <c r="D37" s="404">
        <f>SUM(D8:D10,D15:D36)</f>
        <v>3200000</v>
      </c>
      <c r="E37" s="404">
        <f>SUM(E8:E10,E15:E36)</f>
        <v>0</v>
      </c>
      <c r="F37" s="404">
        <f>SUM(F8:F10,F15:F36)</f>
        <v>0</v>
      </c>
      <c r="G37" s="404">
        <f>SUM(G8:G10,G15:G36)</f>
        <v>3725000</v>
      </c>
    </row>
    <row r="38" spans="1:7" ht="12" customHeight="1" thickBot="1">
      <c r="A38" s="415" t="s">
        <v>135</v>
      </c>
      <c r="B38" s="416"/>
      <c r="C38" s="331"/>
      <c r="D38" s="149"/>
      <c r="E38" s="149"/>
      <c r="F38" s="298"/>
      <c r="G38" s="400"/>
    </row>
    <row r="39" spans="1:7" ht="12" customHeight="1">
      <c r="A39" s="121">
        <v>601</v>
      </c>
      <c r="B39" s="254" t="s">
        <v>207</v>
      </c>
      <c r="C39" s="258"/>
      <c r="D39" s="76"/>
      <c r="E39" s="76"/>
      <c r="F39" s="256"/>
      <c r="G39" s="22">
        <f aca="true" t="shared" si="1" ref="G39:G52">SUM(C39:F39)</f>
        <v>0</v>
      </c>
    </row>
    <row r="40" spans="1:7" ht="12" customHeight="1">
      <c r="A40" s="424">
        <v>602</v>
      </c>
      <c r="B40" s="419" t="s">
        <v>208</v>
      </c>
      <c r="C40" s="258"/>
      <c r="D40" s="76"/>
      <c r="E40" s="76"/>
      <c r="F40" s="256"/>
      <c r="G40" s="22">
        <f t="shared" si="1"/>
        <v>0</v>
      </c>
    </row>
    <row r="41" spans="1:7" ht="12" customHeight="1">
      <c r="A41" s="424">
        <v>603</v>
      </c>
      <c r="B41" s="419" t="s">
        <v>209</v>
      </c>
      <c r="C41" s="258"/>
      <c r="D41" s="76"/>
      <c r="E41" s="76">
        <v>37000</v>
      </c>
      <c r="F41" s="256"/>
      <c r="G41" s="22">
        <f t="shared" si="1"/>
        <v>37000</v>
      </c>
    </row>
    <row r="42" spans="1:7" ht="12" customHeight="1">
      <c r="A42" s="424">
        <v>609</v>
      </c>
      <c r="B42" s="419" t="s">
        <v>210</v>
      </c>
      <c r="C42" s="258"/>
      <c r="D42" s="76"/>
      <c r="E42" s="76"/>
      <c r="F42" s="256"/>
      <c r="G42" s="22">
        <f t="shared" si="1"/>
        <v>0</v>
      </c>
    </row>
    <row r="43" spans="1:7" ht="12" customHeight="1">
      <c r="A43" s="424">
        <v>609</v>
      </c>
      <c r="B43" s="419" t="s">
        <v>331</v>
      </c>
      <c r="C43" s="405"/>
      <c r="D43" s="355"/>
      <c r="E43" s="355"/>
      <c r="F43" s="396"/>
      <c r="G43" s="401">
        <f>SUM(C43:F43)</f>
        <v>0</v>
      </c>
    </row>
    <row r="44" spans="1:7" ht="12" customHeight="1">
      <c r="A44" s="424">
        <v>643</v>
      </c>
      <c r="B44" s="419" t="s">
        <v>281</v>
      </c>
      <c r="C44" s="258"/>
      <c r="D44" s="76"/>
      <c r="E44" s="76"/>
      <c r="F44" s="256"/>
      <c r="G44" s="22">
        <f t="shared" si="1"/>
        <v>0</v>
      </c>
    </row>
    <row r="45" spans="1:7" ht="12" customHeight="1">
      <c r="A45" s="424">
        <v>644</v>
      </c>
      <c r="B45" s="419" t="s">
        <v>182</v>
      </c>
      <c r="C45" s="258"/>
      <c r="D45" s="76"/>
      <c r="E45" s="76"/>
      <c r="F45" s="256"/>
      <c r="G45" s="22">
        <f t="shared" si="1"/>
        <v>0</v>
      </c>
    </row>
    <row r="46" spans="1:7" ht="12" customHeight="1">
      <c r="A46" s="424">
        <v>646</v>
      </c>
      <c r="B46" s="419" t="s">
        <v>211</v>
      </c>
      <c r="C46" s="258"/>
      <c r="D46" s="76"/>
      <c r="E46" s="76"/>
      <c r="F46" s="256"/>
      <c r="G46" s="22">
        <f t="shared" si="1"/>
        <v>0</v>
      </c>
    </row>
    <row r="47" spans="1:7" ht="12" customHeight="1">
      <c r="A47" s="424">
        <v>648</v>
      </c>
      <c r="B47" s="419" t="s">
        <v>181</v>
      </c>
      <c r="C47" s="258"/>
      <c r="D47" s="76"/>
      <c r="E47" s="76"/>
      <c r="F47" s="256"/>
      <c r="G47" s="22">
        <f t="shared" si="1"/>
        <v>0</v>
      </c>
    </row>
    <row r="48" spans="1:7" ht="12" customHeight="1">
      <c r="A48" s="424">
        <v>649</v>
      </c>
      <c r="B48" s="419" t="s">
        <v>212</v>
      </c>
      <c r="C48" s="258">
        <v>8000</v>
      </c>
      <c r="D48" s="76"/>
      <c r="E48" s="76"/>
      <c r="F48" s="256"/>
      <c r="G48" s="22">
        <f t="shared" si="1"/>
        <v>8000</v>
      </c>
    </row>
    <row r="49" spans="1:7" ht="12" customHeight="1">
      <c r="A49" s="425">
        <v>662</v>
      </c>
      <c r="B49" s="419" t="s">
        <v>341</v>
      </c>
      <c r="C49" s="258"/>
      <c r="D49" s="76"/>
      <c r="E49" s="76"/>
      <c r="F49" s="256"/>
      <c r="G49" s="22">
        <f>SUM(C49:F49)</f>
        <v>0</v>
      </c>
    </row>
    <row r="50" spans="1:7" ht="12" customHeight="1">
      <c r="A50" s="424">
        <v>663</v>
      </c>
      <c r="B50" s="419" t="s">
        <v>213</v>
      </c>
      <c r="C50" s="258"/>
      <c r="D50" s="76"/>
      <c r="E50" s="76"/>
      <c r="F50" s="256"/>
      <c r="G50" s="22">
        <f>SUM(C50:F50)</f>
        <v>0</v>
      </c>
    </row>
    <row r="51" spans="1:7" s="356" customFormat="1" ht="12" customHeight="1">
      <c r="A51" s="424">
        <v>672</v>
      </c>
      <c r="B51" s="420" t="s">
        <v>319</v>
      </c>
      <c r="C51" s="405">
        <v>480000</v>
      </c>
      <c r="D51" s="76">
        <v>3200000</v>
      </c>
      <c r="E51" s="355"/>
      <c r="F51" s="396"/>
      <c r="G51" s="401">
        <f>SUM(C51:F51)</f>
        <v>3680000</v>
      </c>
    </row>
    <row r="52" spans="1:7" ht="12" customHeight="1" thickBot="1">
      <c r="A52" s="426">
        <v>672</v>
      </c>
      <c r="B52" s="427" t="s">
        <v>270</v>
      </c>
      <c r="C52" s="259"/>
      <c r="D52" s="184"/>
      <c r="E52" s="184"/>
      <c r="F52" s="255"/>
      <c r="G52" s="59">
        <f t="shared" si="1"/>
        <v>0</v>
      </c>
    </row>
    <row r="53" spans="1:7" ht="12" customHeight="1" thickBot="1">
      <c r="A53" s="417" t="s">
        <v>57</v>
      </c>
      <c r="B53" s="418" t="s">
        <v>30</v>
      </c>
      <c r="C53" s="404">
        <f>SUM(C39:C52)</f>
        <v>488000</v>
      </c>
      <c r="D53" s="404">
        <f>SUM(D39:D52)</f>
        <v>3200000</v>
      </c>
      <c r="E53" s="404">
        <f>SUM(E39:E52)</f>
        <v>37000</v>
      </c>
      <c r="F53" s="404">
        <f>SUM(F39:F52)</f>
        <v>0</v>
      </c>
      <c r="G53" s="399">
        <f>SUM(G39:G52)</f>
        <v>3725000</v>
      </c>
    </row>
    <row r="54" spans="1:7" s="183" customFormat="1" ht="12" customHeight="1" thickBot="1">
      <c r="A54" s="266"/>
      <c r="B54" s="409" t="s">
        <v>149</v>
      </c>
      <c r="C54" s="406">
        <f>SUM(C53-C37)</f>
        <v>-37000</v>
      </c>
      <c r="D54" s="154">
        <f>SUM(D53-D37)</f>
        <v>0</v>
      </c>
      <c r="E54" s="154">
        <f>SUM(E53-E37)</f>
        <v>37000</v>
      </c>
      <c r="F54" s="397">
        <f>SUM(F53-F37)</f>
        <v>0</v>
      </c>
      <c r="G54" s="402">
        <f>SUM(G53-G37)</f>
        <v>0</v>
      </c>
    </row>
    <row r="55" spans="1:7" ht="12" customHeight="1">
      <c r="A55" s="153"/>
      <c r="B55" s="87"/>
      <c r="C55" s="79"/>
      <c r="D55" s="153"/>
      <c r="E55" s="153"/>
      <c r="F55" s="153"/>
      <c r="G55" s="153"/>
    </row>
    <row r="56" spans="1:7" ht="12" customHeight="1">
      <c r="A56" s="153"/>
      <c r="B56" s="87"/>
      <c r="C56" s="79"/>
      <c r="D56" s="153"/>
      <c r="E56" s="153"/>
      <c r="F56" s="153"/>
      <c r="G56" s="153"/>
    </row>
    <row r="57" spans="1:7" ht="12" customHeight="1">
      <c r="A57" s="153"/>
      <c r="B57" s="562" t="s">
        <v>361</v>
      </c>
      <c r="C57" s="562" t="s">
        <v>362</v>
      </c>
      <c r="D57" s="1"/>
      <c r="E57" s="153"/>
      <c r="F57" s="153"/>
      <c r="G57" s="153"/>
    </row>
    <row r="58" spans="1:7" ht="12" customHeight="1">
      <c r="A58" s="153"/>
      <c r="B58" s="562" t="s">
        <v>363</v>
      </c>
      <c r="C58" s="562" t="s">
        <v>364</v>
      </c>
      <c r="D58" s="1"/>
      <c r="E58" s="79"/>
      <c r="F58" s="153"/>
      <c r="G58" s="153"/>
    </row>
    <row r="59" spans="2:5" ht="12" customHeight="1">
      <c r="B59" s="562"/>
      <c r="C59" s="562"/>
      <c r="D59" s="1"/>
      <c r="E59" s="79"/>
    </row>
    <row r="60" spans="2:5" ht="12" customHeight="1">
      <c r="B60" s="560" t="s">
        <v>365</v>
      </c>
      <c r="C60" s="561"/>
      <c r="D60" s="107"/>
      <c r="E60" s="107"/>
    </row>
    <row r="61" spans="2:5" ht="12.75">
      <c r="B61" s="560" t="s">
        <v>367</v>
      </c>
      <c r="C61" s="563">
        <v>44203</v>
      </c>
      <c r="D61" s="107"/>
      <c r="E61" s="87"/>
    </row>
    <row r="62" spans="2:5" ht="12.75">
      <c r="B62" s="560" t="s">
        <v>366</v>
      </c>
      <c r="D62" s="120"/>
      <c r="E62" s="107"/>
    </row>
  </sheetData>
  <sheetProtection/>
  <mergeCells count="5">
    <mergeCell ref="A3:G3"/>
    <mergeCell ref="A6:A7"/>
    <mergeCell ref="B6:B7"/>
    <mergeCell ref="E6:F6"/>
    <mergeCell ref="G6:G7"/>
  </mergeCells>
  <printOptions/>
  <pageMargins left="0.17" right="0.16" top="0.2" bottom="0.17" header="0.2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Mily</dc:creator>
  <cp:keywords/>
  <dc:description/>
  <cp:lastModifiedBy>ouzel</cp:lastModifiedBy>
  <cp:lastPrinted>2021-01-07T14:04:58Z</cp:lastPrinted>
  <dcterms:created xsi:type="dcterms:W3CDTF">1999-06-02T14:52:32Z</dcterms:created>
  <dcterms:modified xsi:type="dcterms:W3CDTF">2021-01-07T14:05:13Z</dcterms:modified>
  <cp:category/>
  <cp:version/>
  <cp:contentType/>
  <cp:contentStatus/>
</cp:coreProperties>
</file>